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melchoju\Box\OTR\Staff Folders\Justin\"/>
    </mc:Choice>
  </mc:AlternateContent>
  <xr:revisionPtr revIDLastSave="0" documentId="13_ncr:1_{5F89AFA0-B11A-415A-9DA2-C0D7BFE109AB}"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state="hidden" r:id="rId2"/>
  </sheets>
  <definedNames>
    <definedName name="_xlnm.Print_Area" localSheetId="0">Sheet1!$A$1:$K$229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7" i="1" l="1"/>
  <c r="P195" i="1"/>
  <c r="O195" i="1"/>
  <c r="N195" i="1"/>
  <c r="P194" i="1"/>
  <c r="O194" i="1"/>
  <c r="N194" i="1"/>
  <c r="P193" i="1"/>
  <c r="O193" i="1"/>
  <c r="N193" i="1"/>
  <c r="P192" i="1"/>
  <c r="O192" i="1"/>
  <c r="N192" i="1"/>
  <c r="P191" i="1"/>
  <c r="O191" i="1"/>
  <c r="N191" i="1"/>
  <c r="P190" i="1"/>
  <c r="O190" i="1"/>
  <c r="N190" i="1"/>
  <c r="H181" i="1"/>
  <c r="P179" i="1"/>
  <c r="O179" i="1"/>
  <c r="N179" i="1"/>
  <c r="P178" i="1"/>
  <c r="O178" i="1"/>
  <c r="N178" i="1"/>
  <c r="H169" i="1"/>
  <c r="P167" i="1"/>
  <c r="O167" i="1"/>
  <c r="N167" i="1"/>
  <c r="P166" i="1"/>
  <c r="O166" i="1"/>
  <c r="N166" i="1"/>
  <c r="P165" i="1"/>
  <c r="O165" i="1"/>
  <c r="N165" i="1"/>
  <c r="P164" i="1"/>
  <c r="O164" i="1"/>
  <c r="N164" i="1"/>
  <c r="P163" i="1"/>
  <c r="O163" i="1"/>
  <c r="N163" i="1"/>
  <c r="P162" i="1"/>
  <c r="O162" i="1"/>
  <c r="N162" i="1"/>
  <c r="H153" i="1"/>
  <c r="H208" i="1" s="1"/>
  <c r="P151" i="1"/>
  <c r="O151" i="1"/>
  <c r="N151" i="1"/>
  <c r="P150" i="1"/>
  <c r="O150" i="1"/>
  <c r="N150" i="1"/>
  <c r="P149" i="1"/>
  <c r="O149" i="1"/>
  <c r="N149" i="1"/>
  <c r="P148" i="1"/>
  <c r="O148" i="1"/>
  <c r="N148" i="1"/>
  <c r="H209" i="1" l="1"/>
  <c r="H123" i="1"/>
  <c r="P121" i="1"/>
  <c r="O121" i="1"/>
  <c r="N121" i="1"/>
  <c r="P120" i="1"/>
  <c r="O120" i="1"/>
  <c r="N120" i="1"/>
  <c r="H65" i="1"/>
  <c r="P63" i="1"/>
  <c r="O63" i="1"/>
  <c r="N63" i="1"/>
  <c r="P62" i="1"/>
  <c r="O62" i="1"/>
  <c r="N62" i="1"/>
  <c r="H139" i="1"/>
  <c r="P137" i="1"/>
  <c r="O137" i="1"/>
  <c r="N137" i="1"/>
  <c r="P136" i="1"/>
  <c r="O136" i="1"/>
  <c r="N136" i="1"/>
  <c r="P135" i="1"/>
  <c r="O135" i="1"/>
  <c r="N135" i="1"/>
  <c r="P134" i="1"/>
  <c r="O134" i="1"/>
  <c r="N134" i="1"/>
  <c r="P133" i="1"/>
  <c r="O133" i="1"/>
  <c r="N133" i="1"/>
  <c r="P132" i="1"/>
  <c r="O132" i="1"/>
  <c r="N132" i="1"/>
  <c r="H111" i="1"/>
  <c r="P109" i="1"/>
  <c r="O109" i="1"/>
  <c r="N109" i="1"/>
  <c r="P108" i="1"/>
  <c r="O108" i="1"/>
  <c r="N108" i="1"/>
  <c r="P107" i="1"/>
  <c r="O107" i="1"/>
  <c r="N107" i="1"/>
  <c r="P106" i="1"/>
  <c r="O106" i="1"/>
  <c r="N106" i="1"/>
  <c r="P105" i="1"/>
  <c r="O105" i="1"/>
  <c r="N105" i="1"/>
  <c r="P104" i="1"/>
  <c r="O104" i="1"/>
  <c r="N104" i="1"/>
  <c r="H95" i="1"/>
  <c r="H206" i="1" s="1"/>
  <c r="P93" i="1"/>
  <c r="O93" i="1"/>
  <c r="N93" i="1"/>
  <c r="P92" i="1"/>
  <c r="O92" i="1"/>
  <c r="N92" i="1"/>
  <c r="P91" i="1"/>
  <c r="O91" i="1"/>
  <c r="N91" i="1"/>
  <c r="P90" i="1"/>
  <c r="O90" i="1"/>
  <c r="N90" i="1"/>
  <c r="H81" i="1"/>
  <c r="P79" i="1"/>
  <c r="O79" i="1"/>
  <c r="N79" i="1"/>
  <c r="P78" i="1"/>
  <c r="O78" i="1"/>
  <c r="N78" i="1"/>
  <c r="P77" i="1"/>
  <c r="O77" i="1"/>
  <c r="N77" i="1"/>
  <c r="P76" i="1"/>
  <c r="O76" i="1"/>
  <c r="N76" i="1"/>
  <c r="P75" i="1"/>
  <c r="O75" i="1"/>
  <c r="N75" i="1"/>
  <c r="P74" i="1"/>
  <c r="O74" i="1"/>
  <c r="N74" i="1"/>
  <c r="N50" i="1"/>
  <c r="O50" i="1"/>
  <c r="P50" i="1"/>
  <c r="N51" i="1"/>
  <c r="O51" i="1"/>
  <c r="P51" i="1"/>
  <c r="N34" i="1"/>
  <c r="O34" i="1"/>
  <c r="P34" i="1"/>
  <c r="N35" i="1"/>
  <c r="O35" i="1"/>
  <c r="P35" i="1"/>
  <c r="H210" i="1" l="1"/>
  <c r="H207" i="1"/>
  <c r="P49" i="1"/>
  <c r="O49" i="1"/>
  <c r="N49" i="1"/>
  <c r="P48" i="1"/>
  <c r="O48" i="1"/>
  <c r="N48" i="1"/>
  <c r="H53" i="1"/>
  <c r="H205" i="1" s="1"/>
  <c r="H37" i="1"/>
  <c r="P47" i="1"/>
  <c r="O47" i="1"/>
  <c r="N47" i="1"/>
  <c r="P46" i="1"/>
  <c r="O46" i="1"/>
  <c r="N46" i="1"/>
  <c r="N33" i="1"/>
  <c r="O33" i="1"/>
  <c r="P33" i="1"/>
  <c r="P32" i="1"/>
  <c r="O32" i="1"/>
  <c r="N32" i="1"/>
  <c r="H198" i="1" l="1"/>
  <c r="H201" i="1" s="1"/>
  <c r="H182" i="1"/>
  <c r="H185" i="1" s="1"/>
  <c r="H170" i="1"/>
  <c r="H173" i="1" s="1"/>
  <c r="H154" i="1"/>
  <c r="H157" i="1" s="1"/>
  <c r="H140" i="1"/>
  <c r="H143" i="1" s="1"/>
  <c r="H204" i="1"/>
  <c r="H211" i="1" s="1"/>
  <c r="H66" i="1"/>
  <c r="H69" i="1" s="1"/>
  <c r="H124" i="1"/>
  <c r="H127" i="1" s="1"/>
  <c r="H112" i="1"/>
  <c r="H115" i="1" s="1"/>
  <c r="H96" i="1"/>
  <c r="H99" i="1" s="1"/>
  <c r="H82" i="1"/>
  <c r="H85" i="1" s="1"/>
  <c r="H38" i="1"/>
  <c r="H41" i="1" s="1"/>
  <c r="H54" i="1"/>
  <c r="H57" i="1" s="1"/>
  <c r="O37" i="1"/>
  <c r="O53" i="1" s="1"/>
  <c r="O65" i="1" s="1"/>
  <c r="N37" i="1"/>
  <c r="P37" i="1"/>
  <c r="H68" i="1" l="1"/>
  <c r="O81" i="1"/>
  <c r="O95" i="1" s="1"/>
  <c r="O111" i="1" s="1"/>
  <c r="O123" i="1" s="1"/>
  <c r="O139" i="1" s="1"/>
  <c r="O153" i="1" s="1"/>
  <c r="O169" i="1" s="1"/>
  <c r="O181" i="1" s="1"/>
  <c r="O197" i="1" s="1"/>
  <c r="H200" i="1" s="1"/>
  <c r="H40" i="1"/>
  <c r="H39" i="1"/>
  <c r="N53" i="1"/>
  <c r="N65" i="1" s="1"/>
  <c r="P53" i="1"/>
  <c r="H56" i="1"/>
  <c r="H172" i="1" l="1"/>
  <c r="H156" i="1"/>
  <c r="H184" i="1"/>
  <c r="H67" i="1"/>
  <c r="N81" i="1"/>
  <c r="N95" i="1" s="1"/>
  <c r="N111" i="1" s="1"/>
  <c r="N123" i="1" s="1"/>
  <c r="H126" i="1"/>
  <c r="P65" i="1"/>
  <c r="H98" i="1"/>
  <c r="H55" i="1"/>
  <c r="H142" i="1"/>
  <c r="H114" i="1"/>
  <c r="H84" i="1"/>
  <c r="P81" i="1" l="1"/>
  <c r="N139" i="1"/>
  <c r="N153" i="1" s="1"/>
  <c r="H155" i="1" s="1"/>
  <c r="H125" i="1"/>
  <c r="H97" i="1"/>
  <c r="H83" i="1"/>
  <c r="P95" i="1" l="1"/>
  <c r="N169" i="1"/>
  <c r="H141" i="1"/>
  <c r="H113" i="1"/>
  <c r="P111" i="1" l="1"/>
  <c r="N181" i="1"/>
  <c r="H171" i="1"/>
  <c r="P123" i="1" l="1"/>
  <c r="P139" i="1" s="1"/>
  <c r="H183" i="1"/>
  <c r="N197" i="1"/>
  <c r="H199" i="1" s="1"/>
  <c r="P153" i="1" l="1"/>
  <c r="P169" i="1" l="1"/>
  <c r="P181" i="1" l="1"/>
  <c r="P197" i="1" l="1"/>
</calcChain>
</file>

<file path=xl/sharedStrings.xml><?xml version="1.0" encoding="utf-8"?>
<sst xmlns="http://schemas.openxmlformats.org/spreadsheetml/2006/main" count="250" uniqueCount="56">
  <si>
    <t>CRN</t>
  </si>
  <si>
    <t>SUBJ-CRS/SEC</t>
  </si>
  <si>
    <t>COURSE TITLE</t>
  </si>
  <si>
    <t>DAY(S)</t>
  </si>
  <si>
    <t>TIME</t>
  </si>
  <si>
    <t>UNITS</t>
  </si>
  <si>
    <t>EXPERIENTIAL</t>
  </si>
  <si>
    <t>UDWR</t>
  </si>
  <si>
    <t>PASS/FAIL</t>
  </si>
  <si>
    <t>REMOTE</t>
  </si>
  <si>
    <t>Yes</t>
  </si>
  <si>
    <t>No</t>
  </si>
  <si>
    <t>EXPERIENTIAL / UDWR</t>
  </si>
  <si>
    <t>Experiential</t>
  </si>
  <si>
    <t>Total Experiential Units</t>
  </si>
  <si>
    <t>Name</t>
  </si>
  <si>
    <t>Date</t>
  </si>
  <si>
    <t>Total Graded Units</t>
  </si>
  <si>
    <t>Total Cumulative Earned Units</t>
  </si>
  <si>
    <t>Units Earned After 1L OR Units Accepted at Transfer:</t>
  </si>
  <si>
    <t>Total In-Person Units</t>
  </si>
  <si>
    <t>POTENTIAL COURSES (experiential, UDWR, Bar, career, interest, etc.)</t>
  </si>
  <si>
    <t>COURSE</t>
  </si>
  <si>
    <t>UNIT CALCULATION</t>
  </si>
  <si>
    <t>Intersessions</t>
  </si>
  <si>
    <t>TOTAL</t>
  </si>
  <si>
    <t>This worksheet is designed to help students plan their courses. Additional requirements may apply to transfer students, students in the Academic Success Program, and students repeating courses. Each student is responsible for checking and completing all graduation and other requirements. For detailed information, please consult the JD Student Handbook at https://my.lls.edu/studentaffairs/studenthandbooks or the Graduation Checklist.</t>
  </si>
  <si>
    <t>Rising 2E Summer</t>
  </si>
  <si>
    <t>Total Rising 2E Summer Units</t>
  </si>
  <si>
    <t>2E FALL</t>
  </si>
  <si>
    <r>
      <t>Optional</t>
    </r>
    <r>
      <rPr>
        <b/>
        <sz val="14"/>
        <color theme="0"/>
        <rFont val="Calibri"/>
        <family val="2"/>
        <scheme val="minor"/>
      </rPr>
      <t xml:space="preserve"> 2E Intersession</t>
    </r>
  </si>
  <si>
    <t>2E SPRING</t>
  </si>
  <si>
    <t>Total 2E Spring Units</t>
  </si>
  <si>
    <t>Total 2E Fall Units</t>
  </si>
  <si>
    <t>Total 2E Intersession Units</t>
  </si>
  <si>
    <t>Total Rising 3E Summer Units</t>
  </si>
  <si>
    <t>3E FALL</t>
  </si>
  <si>
    <t>Total 3E Fall Units</t>
  </si>
  <si>
    <r>
      <t>Optional</t>
    </r>
    <r>
      <rPr>
        <b/>
        <sz val="14"/>
        <color theme="0"/>
        <rFont val="Calibri"/>
        <family val="2"/>
        <scheme val="minor"/>
      </rPr>
      <t xml:space="preserve"> 3E Intersession</t>
    </r>
  </si>
  <si>
    <t>Total 3E Intersession Units</t>
  </si>
  <si>
    <t>3E SPRING</t>
  </si>
  <si>
    <t>Total 3E Spring Units</t>
  </si>
  <si>
    <r>
      <t>Optional</t>
    </r>
    <r>
      <rPr>
        <b/>
        <sz val="14"/>
        <color theme="0"/>
        <rFont val="Calibri"/>
        <family val="2"/>
        <scheme val="minor"/>
      </rPr>
      <t xml:space="preserve"> Rising 4E Summer</t>
    </r>
  </si>
  <si>
    <t>Total Rising 4E Summer Units</t>
  </si>
  <si>
    <t>4E FALL</t>
  </si>
  <si>
    <t>Total 4E Fall Units</t>
  </si>
  <si>
    <r>
      <t>Optional</t>
    </r>
    <r>
      <rPr>
        <b/>
        <sz val="14"/>
        <color theme="0"/>
        <rFont val="Calibri"/>
        <family val="2"/>
        <scheme val="minor"/>
      </rPr>
      <t xml:space="preserve"> 4E Intersession</t>
    </r>
  </si>
  <si>
    <t>Total 4E Intersession Units</t>
  </si>
  <si>
    <t>4E SPRING</t>
  </si>
  <si>
    <t>2E Semesters</t>
  </si>
  <si>
    <t>Rising 3E Summer</t>
  </si>
  <si>
    <t>3E Semesters</t>
  </si>
  <si>
    <t>Rising 4E Summer</t>
  </si>
  <si>
    <t>4E Semesters</t>
  </si>
  <si>
    <t>Total 4E Spring Units</t>
  </si>
  <si>
    <t>1L REMOTE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</si>
</sst>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i/>
      <sz val="14"/>
      <color theme="0"/>
      <name val="Calibri"/>
      <family val="2"/>
      <scheme val="minor"/>
    </font>
    <font>
      <b/>
      <sz val="14"/>
      <color theme="0"/>
      <name val="Calibri"/>
      <family val="2"/>
      <scheme val="minor"/>
    </font>
    <font>
      <i/>
      <sz val="14"/>
      <color theme="0"/>
      <name val="Calibri"/>
      <family val="2"/>
      <scheme val="minor"/>
    </font>
    <font>
      <sz val="14"/>
      <color theme="0"/>
      <name val="Calibri"/>
      <family val="2"/>
      <scheme val="minor"/>
    </font>
    <font>
      <i/>
      <sz val="11"/>
      <color theme="1"/>
      <name val="Calibri"/>
      <family val="2"/>
      <scheme val="minor"/>
    </font>
    <font>
      <b/>
      <sz val="9"/>
      <color theme="0"/>
      <name val="Calibri"/>
      <family val="2"/>
      <scheme val="minor"/>
    </font>
  </fonts>
  <fills count="9">
    <fill>
      <patternFill patternType="none"/>
    </fill>
    <fill>
      <patternFill patternType="gray125"/>
    </fill>
    <fill>
      <patternFill patternType="solid">
        <fgColor rgb="FF107FB8"/>
        <bgColor indexed="64"/>
      </patternFill>
    </fill>
    <fill>
      <patternFill patternType="solid">
        <fgColor theme="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0" fillId="0" borderId="0" xfId="0"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0" fontId="0" fillId="6" borderId="1" xfId="0" applyFill="1" applyBorder="1" applyAlignment="1">
      <alignment horizontal="center"/>
    </xf>
    <xf numFmtId="0" fontId="4" fillId="6" borderId="1" xfId="0" applyFont="1" applyFill="1" applyBorder="1" applyAlignment="1">
      <alignment horizontal="center"/>
    </xf>
    <xf numFmtId="0" fontId="5" fillId="6" borderId="1" xfId="0" applyFont="1" applyFill="1" applyBorder="1" applyAlignment="1">
      <alignment horizontal="center"/>
    </xf>
    <xf numFmtId="0" fontId="0" fillId="5" borderId="1" xfId="0" applyFill="1" applyBorder="1" applyAlignment="1" applyProtection="1">
      <alignment horizontal="center"/>
      <protection locked="0"/>
    </xf>
    <xf numFmtId="0" fontId="0" fillId="5" borderId="1" xfId="0" applyFill="1" applyBorder="1" applyProtection="1">
      <protection locked="0"/>
    </xf>
    <xf numFmtId="0" fontId="0" fillId="8" borderId="1" xfId="0" applyFill="1" applyBorder="1" applyAlignment="1">
      <alignment horizontal="center"/>
    </xf>
    <xf numFmtId="0" fontId="1" fillId="3" borderId="1" xfId="0" applyFont="1" applyFill="1" applyBorder="1" applyAlignment="1">
      <alignment horizontal="center"/>
    </xf>
    <xf numFmtId="0" fontId="2" fillId="0" borderId="0" xfId="0" applyFont="1" applyAlignment="1">
      <alignment horizontal="right"/>
    </xf>
    <xf numFmtId="0" fontId="4" fillId="0" borderId="0" xfId="0" applyFont="1" applyAlignment="1" applyProtection="1">
      <alignment horizontal="center"/>
      <protection locked="0"/>
    </xf>
    <xf numFmtId="0" fontId="4" fillId="5" borderId="4" xfId="0" applyFont="1" applyFill="1" applyBorder="1" applyAlignment="1" applyProtection="1">
      <alignment horizontal="center"/>
      <protection locked="0"/>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0" fillId="5" borderId="3"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3" fillId="2" borderId="3" xfId="0" applyFont="1" applyFill="1" applyBorder="1" applyAlignment="1">
      <alignment horizontal="center" vertical="top"/>
    </xf>
    <xf numFmtId="0" fontId="3" fillId="2" borderId="6" xfId="0" applyFont="1" applyFill="1" applyBorder="1" applyAlignment="1">
      <alignment horizontal="center" vertical="top"/>
    </xf>
    <xf numFmtId="0" fontId="3" fillId="2" borderId="4" xfId="0" applyFont="1" applyFill="1" applyBorder="1" applyAlignment="1">
      <alignment horizontal="center" vertical="top"/>
    </xf>
    <xf numFmtId="0" fontId="2" fillId="4" borderId="1" xfId="0" applyFont="1" applyFill="1" applyBorder="1" applyAlignment="1">
      <alignment horizontal="right"/>
    </xf>
    <xf numFmtId="0" fontId="1" fillId="3" borderId="1" xfId="0" applyFont="1" applyFill="1" applyBorder="1" applyAlignment="1">
      <alignment horizontal="right"/>
    </xf>
    <xf numFmtId="0" fontId="6" fillId="6" borderId="1" xfId="0" applyFont="1" applyFill="1" applyBorder="1" applyAlignment="1">
      <alignment horizontal="right"/>
    </xf>
    <xf numFmtId="0" fontId="8" fillId="7" borderId="0" xfId="0" applyFont="1" applyFill="1" applyAlignment="1">
      <alignment horizontal="center"/>
    </xf>
    <xf numFmtId="0" fontId="9" fillId="7" borderId="0" xfId="0" applyFont="1" applyFill="1" applyAlignment="1">
      <alignment horizontal="center"/>
    </xf>
    <xf numFmtId="0" fontId="0" fillId="5" borderId="2" xfId="0" applyFill="1" applyBorder="1" applyAlignment="1" applyProtection="1">
      <alignment horizontal="center"/>
      <protection locked="0"/>
    </xf>
    <xf numFmtId="0" fontId="0" fillId="8" borderId="3" xfId="0" applyFill="1" applyBorder="1" applyAlignment="1">
      <alignment horizontal="left"/>
    </xf>
    <xf numFmtId="0" fontId="0" fillId="8" borderId="6" xfId="0" applyFill="1" applyBorder="1" applyAlignment="1">
      <alignment horizontal="left"/>
    </xf>
    <xf numFmtId="0" fontId="0" fillId="8" borderId="4" xfId="0" applyFill="1" applyBorder="1" applyAlignment="1">
      <alignment horizontal="left"/>
    </xf>
    <xf numFmtId="0" fontId="11" fillId="0" borderId="0" xfId="0" applyFont="1" applyAlignment="1">
      <alignment horizontal="center" vertical="center" wrapText="1"/>
    </xf>
    <xf numFmtId="0" fontId="7" fillId="7" borderId="0" xfId="0" applyFont="1" applyFill="1" applyAlignment="1">
      <alignment horizontal="center"/>
    </xf>
    <xf numFmtId="0" fontId="10" fillId="7" borderId="0" xfId="0" applyFont="1" applyFill="1" applyAlignment="1">
      <alignment horizontal="center"/>
    </xf>
    <xf numFmtId="0" fontId="8" fillId="7" borderId="3" xfId="0" applyFont="1" applyFill="1" applyBorder="1" applyAlignment="1">
      <alignment horizontal="center"/>
    </xf>
    <xf numFmtId="0" fontId="8" fillId="7" borderId="6" xfId="0" applyFont="1" applyFill="1" applyBorder="1" applyAlignment="1">
      <alignment horizontal="center"/>
    </xf>
    <xf numFmtId="0" fontId="8" fillId="7" borderId="4" xfId="0" applyFont="1" applyFill="1" applyBorder="1" applyAlignment="1">
      <alignment horizontal="center"/>
    </xf>
    <xf numFmtId="0" fontId="1" fillId="3" borderId="3" xfId="0" applyFont="1" applyFill="1" applyBorder="1" applyAlignment="1">
      <alignment horizontal="left"/>
    </xf>
    <xf numFmtId="0" fontId="1" fillId="3" borderId="6" xfId="0" applyFont="1" applyFill="1" applyBorder="1" applyAlignment="1">
      <alignment horizontal="left"/>
    </xf>
    <xf numFmtId="0" fontId="1" fillId="3" borderId="4" xfId="0" applyFont="1" applyFill="1" applyBorder="1" applyAlignment="1">
      <alignment horizontal="left"/>
    </xf>
    <xf numFmtId="0" fontId="4" fillId="5" borderId="5"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107F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85725</xdr:rowOff>
    </xdr:from>
    <xdr:to>
      <xdr:col>4</xdr:col>
      <xdr:colOff>133350</xdr:colOff>
      <xdr:row>16</xdr:row>
      <xdr:rowOff>28574</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476250"/>
          <a:ext cx="3257550" cy="2609849"/>
        </a:xfrm>
        <a:prstGeom prst="rect">
          <a:avLst/>
        </a:prstGeom>
        <a:solidFill>
          <a:srgbClr val="FFFFFF"/>
        </a:solidFill>
        <a:ln w="25400">
          <a:solidFill>
            <a:srgbClr val="B4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0"/>
            </a:spcBef>
            <a:spcAft>
              <a:spcPts val="300"/>
            </a:spcAft>
          </a:pPr>
          <a:r>
            <a:rPr lang="en-US" sz="1100" u="sng">
              <a:solidFill>
                <a:srgbClr val="000000"/>
              </a:solidFill>
              <a:effectLst/>
              <a:latin typeface="Calibri" panose="020F0502020204030204" pitchFamily="34" charset="0"/>
              <a:ea typeface="Calibri" panose="020F0502020204030204" pitchFamily="34" charset="0"/>
              <a:cs typeface="Calibri" panose="020F0502020204030204" pitchFamily="34" charset="0"/>
            </a:rPr>
            <a:t>Unit Information</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Minimum units needed to graduate	87</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114300" marR="0">
            <a:lnSpc>
              <a:spcPct val="115000"/>
            </a:lnSpc>
            <a:spcBef>
              <a:spcPts val="0"/>
            </a:spcBef>
            <a:spcAft>
              <a:spcPts val="0"/>
            </a:spcAft>
          </a:pPr>
          <a:r>
            <a:rPr lang="en-US" sz="1000">
              <a:solidFill>
                <a:srgbClr val="000000"/>
              </a:solidFill>
              <a:effectLst/>
              <a:latin typeface="Calibri" panose="020F0502020204030204" pitchFamily="34" charset="0"/>
              <a:ea typeface="Calibri" panose="020F0502020204030204" pitchFamily="34" charset="0"/>
              <a:cs typeface="Calibri" panose="020F0502020204030204" pitchFamily="34" charset="0"/>
            </a:rPr>
            <a:t>(67 of the 87 units must be graded and not P/F)</a:t>
          </a:r>
        </a:p>
        <a:p>
          <a:pPr marL="114300" marR="0">
            <a:lnSpc>
              <a:spcPct val="115000"/>
            </a:lnSpc>
            <a:spcBef>
              <a:spcPts val="0"/>
            </a:spcBef>
            <a:spcAft>
              <a:spcPts val="0"/>
            </a:spcAft>
          </a:pPr>
          <a:r>
            <a:rPr lang="en-US" sz="1000">
              <a:solidFill>
                <a:srgbClr val="000000"/>
              </a:solidFill>
              <a:effectLst/>
              <a:latin typeface="Calibri" panose="020F0502020204030204" pitchFamily="34" charset="0"/>
              <a:ea typeface="Calibri" panose="020F0502020204030204" pitchFamily="34" charset="0"/>
              <a:cs typeface="Calibri" panose="020F0502020204030204" pitchFamily="34" charset="0"/>
            </a:rPr>
            <a:t>(No more than 43 of the 87 units can be remote)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Units completed after first year		19</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Additional units needed to graduate	68</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Average units per year		22-23</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Average units per semester		9-10</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Minimum &amp; maximum units per semester	8-11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Average units per summer		3-4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i="1">
              <a:solidFill>
                <a:srgbClr val="000000"/>
              </a:solidFill>
              <a:effectLst/>
              <a:latin typeface="Calibri" panose="020F0502020204030204" pitchFamily="34" charset="0"/>
              <a:ea typeface="Calibri" panose="020F0502020204030204" pitchFamily="34" charset="0"/>
              <a:cs typeface="Calibri" panose="020F0502020204030204" pitchFamily="34" charset="0"/>
            </a:rPr>
            <a:t>Optional</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 average units for intersession 	1</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600"/>
            </a:spcAft>
          </a:pPr>
          <a:r>
            <a:rPr lang="en-US" sz="12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190498</xdr:colOff>
      <xdr:row>2</xdr:row>
      <xdr:rowOff>85725</xdr:rowOff>
    </xdr:from>
    <xdr:to>
      <xdr:col>8</xdr:col>
      <xdr:colOff>438150</xdr:colOff>
      <xdr:row>16</xdr:row>
      <xdr:rowOff>28575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752848" y="476250"/>
          <a:ext cx="2895602" cy="2609850"/>
        </a:xfrm>
        <a:prstGeom prst="rect">
          <a:avLst/>
        </a:prstGeom>
        <a:solidFill>
          <a:srgbClr val="FFFFFF"/>
        </a:solidFill>
        <a:ln w="25400">
          <a:solidFill>
            <a:srgbClr val="B4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0"/>
            </a:spcBef>
            <a:spcAft>
              <a:spcPts val="300"/>
            </a:spcAft>
          </a:pPr>
          <a:r>
            <a:rPr lang="en-US" sz="1100" u="sng">
              <a:solidFill>
                <a:srgbClr val="000000"/>
              </a:solidFill>
              <a:effectLst/>
              <a:latin typeface="Calibri" panose="020F0502020204030204" pitchFamily="34" charset="0"/>
              <a:ea typeface="Calibri" panose="020F0502020204030204" pitchFamily="34" charset="0"/>
              <a:cs typeface="Calibri" panose="020F0502020204030204" pitchFamily="34" charset="0"/>
            </a:rPr>
            <a:t>Required Courses After First Year</a:t>
          </a:r>
          <a:endParaRPr lang="en-US" sz="1100" u="none">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00000"/>
            </a:lnSpc>
            <a:spcBef>
              <a:spcPts val="0"/>
            </a:spcBef>
            <a:spcAft>
              <a:spcPts val="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sym typeface="Wingdings" panose="05000000000000000000" pitchFamily="2" charset="2"/>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Constitutional Law (1E</a:t>
          </a:r>
          <a:r>
            <a:rPr lang="en-US" sz="1100" baseline="0">
              <a:solidFill>
                <a:srgbClr val="000000"/>
              </a:solidFill>
              <a:effectLst/>
              <a:latin typeface="Calibri" panose="020F0502020204030204" pitchFamily="34" charset="0"/>
              <a:ea typeface="Calibri" panose="020F0502020204030204" pitchFamily="34" charset="0"/>
              <a:cs typeface="Calibri" panose="020F0502020204030204" pitchFamily="34" charset="0"/>
            </a:rPr>
            <a:t> Summer</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 (4 units)</a:t>
          </a:r>
        </a:p>
        <a:p>
          <a:pPr marL="0" marR="0" algn="l">
            <a:lnSpc>
              <a:spcPct val="100000"/>
            </a:lnSpc>
            <a:spcBef>
              <a:spcPts val="0"/>
            </a:spcBef>
            <a:spcAft>
              <a:spcPts val="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Criminal Law (2E) (4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00000"/>
            </a:lnSpc>
            <a:spcBef>
              <a:spcPts val="0"/>
            </a:spcBef>
            <a:spcAft>
              <a:spcPts val="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Property (2E) (5 units)</a:t>
          </a:r>
        </a:p>
        <a:p>
          <a:pPr marL="0" marR="0" algn="l">
            <a:lnSpc>
              <a:spcPct val="100000"/>
            </a:lnSpc>
            <a:spcBef>
              <a:spcPts val="0"/>
            </a:spcBef>
            <a:spcAft>
              <a:spcPts val="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Ethical Lawyering (2E) (3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00000"/>
            </a:lnSpc>
            <a:spcBef>
              <a:spcPts val="0"/>
            </a:spcBef>
            <a:spcAft>
              <a:spcPts val="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Evidence (2E Summer) (4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00000"/>
            </a:lnSpc>
            <a:spcBef>
              <a:spcPts val="0"/>
            </a:spcBef>
            <a:spcAft>
              <a:spcPts val="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Upper Division Writing Requirement (min. 2 units)*</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gn="l">
            <a:lnSpc>
              <a:spcPct val="100000"/>
            </a:lnSpc>
            <a:spcBef>
              <a:spcPts val="0"/>
            </a:spcBef>
            <a:spcAft>
              <a:spcPts val="0"/>
            </a:spcAft>
          </a:pPr>
          <a:r>
            <a:rPr lang="en-US" sz="1100">
              <a:effectLst/>
              <a:latin typeface="+mn-lt"/>
              <a:ea typeface="+mn-ea"/>
              <a:cs typeface="+mn-cs"/>
              <a:sym typeface="Wingdings" panose="05000000000000000000" pitchFamily="2" charset="2"/>
            </a:rPr>
            <a:t></a:t>
          </a:r>
          <a:r>
            <a:rPr lang="en-US" sz="1100">
              <a:effectLst/>
              <a:latin typeface="+mn-lt"/>
              <a:ea typeface="+mn-ea"/>
              <a:cs typeface="+mn-cs"/>
            </a:rPr>
            <a:t> </a:t>
          </a: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Experiential Requirement (min. 6 units)*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600"/>
            </a:spcBef>
            <a:spcAft>
              <a:spcPts val="300"/>
            </a:spcAft>
          </a:pPr>
          <a:r>
            <a:rPr lang="en-US" sz="900">
              <a:solidFill>
                <a:srgbClr val="000000"/>
              </a:solidFill>
              <a:effectLst/>
              <a:latin typeface="Calibri" panose="020F0502020204030204" pitchFamily="34" charset="0"/>
              <a:ea typeface="Calibri" panose="020F0502020204030204" pitchFamily="34" charset="0"/>
              <a:cs typeface="Calibri" panose="020F0502020204030204" pitchFamily="34" charset="0"/>
            </a:rPr>
            <a:t>*A course used to satisfy the Upper Division Writing Requirement cannot be counted toward the Experiential Requirement, and a course used to satisfy the Experiential Requirement cannot be counted toward the Upper Division Writing Requirement.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xdr:from>
      <xdr:col>8</xdr:col>
      <xdr:colOff>495300</xdr:colOff>
      <xdr:row>2</xdr:row>
      <xdr:rowOff>85724</xdr:rowOff>
    </xdr:from>
    <xdr:to>
      <xdr:col>10</xdr:col>
      <xdr:colOff>704850</xdr:colOff>
      <xdr:row>16</xdr:row>
      <xdr:rowOff>28575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6705600" y="476249"/>
          <a:ext cx="2057400" cy="2609851"/>
        </a:xfrm>
        <a:prstGeom prst="rect">
          <a:avLst/>
        </a:prstGeom>
        <a:solidFill>
          <a:srgbClr val="FFFFFF"/>
        </a:solidFill>
        <a:ln w="25400">
          <a:solidFill>
            <a:srgbClr val="B40000"/>
          </a:solidFill>
          <a:miter lim="800000"/>
          <a:headEnd/>
          <a:tailEnd/>
        </a:ln>
      </xdr:spPr>
      <xdr:txBody>
        <a:bodyPr rot="0" vert="horz" wrap="square" lIns="91440" tIns="45720" rIns="91440" bIns="45720" anchor="t" anchorCtr="0" upright="1">
          <a:noAutofit/>
        </a:bodyPr>
        <a:lstStyle/>
        <a:p>
          <a:pPr marL="0" marR="0" algn="ctr">
            <a:lnSpc>
              <a:spcPct val="115000"/>
            </a:lnSpc>
            <a:spcBef>
              <a:spcPts val="0"/>
            </a:spcBef>
            <a:spcAft>
              <a:spcPts val="300"/>
            </a:spcAft>
          </a:pPr>
          <a:r>
            <a:rPr lang="en-US" sz="1100" u="sng">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Pro Bono Requirement</a:t>
          </a:r>
          <a:endParaRPr lang="en-US" sz="1100">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15000"/>
            </a:lnSpc>
            <a:spcBef>
              <a:spcPts val="0"/>
            </a:spcBef>
            <a:spcAft>
              <a:spcPts val="300"/>
            </a:spcAft>
          </a:pPr>
          <a:r>
            <a:rPr lang="en-US" sz="1100">
              <a:solidFill>
                <a:srgbClr val="000000"/>
              </a:solidFill>
              <a:effectLst/>
              <a:latin typeface="Calibri" panose="020F0502020204030204" pitchFamily="34" charset="0"/>
              <a:ea typeface="Calibri" panose="020F0502020204030204" pitchFamily="34" charset="0"/>
              <a:cs typeface="Calibri" panose="020F0502020204030204" pitchFamily="34" charset="0"/>
            </a:rPr>
            <a:t>40 pro bono hours must be completed prior to the last semester before graduation. After the first semester, students are eligible to earn up to 10 hours of pro bono credit during the time remaining in first year.</a:t>
          </a:r>
        </a:p>
        <a:p>
          <a:pPr marL="0" marR="0" lvl="0" indent="0" defTabSz="914400" eaLnBrk="1" fontAlgn="auto" latinLnBrk="0" hangingPunct="1">
            <a:lnSpc>
              <a:spcPct val="115000"/>
            </a:lnSpc>
            <a:spcBef>
              <a:spcPts val="0"/>
            </a:spcBef>
            <a:spcAft>
              <a:spcPts val="300"/>
            </a:spcAft>
            <a:buClrTx/>
            <a:buSzTx/>
            <a:buFontTx/>
            <a:buNone/>
            <a:tabLst/>
            <a:defRPr/>
          </a:pPr>
          <a:r>
            <a:rPr lang="en-US" sz="900">
              <a:effectLst/>
              <a:latin typeface="+mn-lt"/>
              <a:ea typeface="+mn-ea"/>
              <a:cs typeface="+mn-cs"/>
            </a:rPr>
            <a:t>*2-unit</a:t>
          </a:r>
          <a:r>
            <a:rPr lang="en-US" sz="900" baseline="0">
              <a:effectLst/>
              <a:latin typeface="+mn-lt"/>
              <a:ea typeface="+mn-ea"/>
              <a:cs typeface="+mn-cs"/>
            </a:rPr>
            <a:t> offerings labelled as satisfying both experiential and pro bono can be counted towards both requirements.</a:t>
          </a:r>
          <a:endParaRPr lang="en-US" sz="900">
            <a:effectLst/>
          </a:endParaRPr>
        </a:p>
        <a:p>
          <a:pPr marL="0" marR="0">
            <a:lnSpc>
              <a:spcPct val="115000"/>
            </a:lnSpc>
            <a:spcBef>
              <a:spcPts val="0"/>
            </a:spcBef>
            <a:spcAft>
              <a:spcPts val="3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1"/>
  <sheetViews>
    <sheetView tabSelected="1" view="pageLayout" topLeftCell="A4" zoomScale="115" zoomScaleNormal="100" zoomScalePageLayoutView="115" workbookViewId="0">
      <selection activeCell="E25" sqref="E25:G25"/>
    </sheetView>
  </sheetViews>
  <sheetFormatPr defaultRowHeight="15" x14ac:dyDescent="0.25"/>
  <cols>
    <col min="2" max="2" width="19.42578125" bestFit="1" customWidth="1"/>
    <col min="3" max="4" width="12.42578125" customWidth="1"/>
    <col min="5" max="5" width="11" customWidth="1"/>
    <col min="6" max="6" width="2.5703125" customWidth="1"/>
    <col min="7" max="7" width="17" customWidth="1"/>
    <col min="8" max="8" width="9.140625" style="1"/>
    <col min="9" max="9" width="9.5703125" style="1" customWidth="1"/>
    <col min="10" max="10" width="18.140625" style="1" customWidth="1"/>
    <col min="11" max="11" width="12.42578125" style="1" customWidth="1"/>
    <col min="12" max="16" width="9.140625" hidden="1" customWidth="1"/>
  </cols>
  <sheetData>
    <row r="1" spans="2:10" ht="15.75" thickBot="1" x14ac:dyDescent="0.3">
      <c r="B1" s="12" t="s">
        <v>15</v>
      </c>
      <c r="C1" s="28"/>
      <c r="D1" s="28"/>
      <c r="E1" s="28"/>
      <c r="F1" s="28"/>
      <c r="H1" s="12" t="s">
        <v>16</v>
      </c>
      <c r="I1" s="28"/>
      <c r="J1" s="28"/>
    </row>
    <row r="18" spans="1:16" ht="15" customHeight="1" x14ac:dyDescent="0.25">
      <c r="A18" s="32" t="s">
        <v>26</v>
      </c>
      <c r="B18" s="32"/>
      <c r="C18" s="32"/>
      <c r="D18" s="32"/>
      <c r="E18" s="32"/>
      <c r="F18" s="32"/>
      <c r="G18" s="32"/>
      <c r="H18" s="32"/>
      <c r="I18" s="32"/>
      <c r="J18" s="32"/>
      <c r="K18" s="32"/>
    </row>
    <row r="19" spans="1:16" x14ac:dyDescent="0.25">
      <c r="A19" s="32"/>
      <c r="B19" s="32"/>
      <c r="C19" s="32"/>
      <c r="D19" s="32"/>
      <c r="E19" s="32"/>
      <c r="F19" s="32"/>
      <c r="G19" s="32"/>
      <c r="H19" s="32"/>
      <c r="I19" s="32"/>
      <c r="J19" s="32"/>
      <c r="K19" s="32"/>
    </row>
    <row r="20" spans="1:16" x14ac:dyDescent="0.25">
      <c r="A20" s="32"/>
      <c r="B20" s="32"/>
      <c r="C20" s="32"/>
      <c r="D20" s="32"/>
      <c r="E20" s="32"/>
      <c r="F20" s="32"/>
      <c r="G20" s="32"/>
      <c r="H20" s="32"/>
      <c r="I20" s="32"/>
      <c r="J20" s="32"/>
      <c r="K20" s="32"/>
    </row>
    <row r="21" spans="1:16" x14ac:dyDescent="0.25">
      <c r="A21" s="32"/>
      <c r="B21" s="32"/>
      <c r="C21" s="32"/>
      <c r="D21" s="32"/>
      <c r="E21" s="32"/>
      <c r="F21" s="32"/>
      <c r="G21" s="32"/>
      <c r="H21" s="32"/>
      <c r="I21" s="32"/>
      <c r="J21" s="32"/>
      <c r="K21" s="32"/>
    </row>
    <row r="23" spans="1:16" ht="18.75" x14ac:dyDescent="0.3">
      <c r="A23" s="26" t="s">
        <v>19</v>
      </c>
      <c r="B23" s="34"/>
      <c r="C23" s="34"/>
      <c r="D23" s="34"/>
      <c r="E23" s="34"/>
      <c r="F23" s="34"/>
      <c r="G23" s="34"/>
      <c r="H23" s="34"/>
      <c r="I23" s="34"/>
      <c r="J23" s="34"/>
      <c r="K23" s="34"/>
    </row>
    <row r="24" spans="1:16" ht="5.25" customHeight="1" thickBot="1" x14ac:dyDescent="0.3"/>
    <row r="25" spans="1:16" ht="15" customHeight="1" thickBot="1" x14ac:dyDescent="0.3">
      <c r="E25" s="41"/>
      <c r="F25" s="41"/>
      <c r="G25" s="41"/>
    </row>
    <row r="26" spans="1:16" ht="6" customHeight="1" x14ac:dyDescent="0.25">
      <c r="E26" s="13"/>
      <c r="F26" s="13"/>
      <c r="G26" s="13"/>
    </row>
    <row r="27" spans="1:16" ht="15" customHeight="1" x14ac:dyDescent="0.25">
      <c r="E27" s="15" t="s">
        <v>55</v>
      </c>
      <c r="F27" s="16"/>
      <c r="G27" s="14"/>
    </row>
    <row r="29" spans="1:16" ht="18.75" x14ac:dyDescent="0.3">
      <c r="A29" s="26" t="s">
        <v>27</v>
      </c>
      <c r="B29" s="27"/>
      <c r="C29" s="27"/>
      <c r="D29" s="27"/>
      <c r="E29" s="27"/>
      <c r="F29" s="27"/>
      <c r="G29" s="27"/>
      <c r="H29" s="27"/>
      <c r="I29" s="27"/>
      <c r="J29" s="27"/>
      <c r="K29" s="27"/>
    </row>
    <row r="30" spans="1:16" ht="5.25" customHeight="1" x14ac:dyDescent="0.25"/>
    <row r="31" spans="1:16" s="2" customFormat="1" ht="25.5" x14ac:dyDescent="0.25">
      <c r="A31" s="3" t="s">
        <v>0</v>
      </c>
      <c r="B31" s="3" t="s">
        <v>1</v>
      </c>
      <c r="C31" s="20" t="s">
        <v>2</v>
      </c>
      <c r="D31" s="22"/>
      <c r="E31" s="3" t="s">
        <v>3</v>
      </c>
      <c r="F31" s="20" t="s">
        <v>4</v>
      </c>
      <c r="G31" s="22"/>
      <c r="H31" s="3" t="s">
        <v>5</v>
      </c>
      <c r="I31" s="4" t="s">
        <v>8</v>
      </c>
      <c r="J31" s="4" t="s">
        <v>12</v>
      </c>
      <c r="K31" s="4" t="s">
        <v>9</v>
      </c>
      <c r="N31" s="2" t="s">
        <v>6</v>
      </c>
      <c r="O31" s="2" t="s">
        <v>8</v>
      </c>
      <c r="P31" s="2" t="s">
        <v>9</v>
      </c>
    </row>
    <row r="32" spans="1:16" x14ac:dyDescent="0.25">
      <c r="A32" s="8"/>
      <c r="B32" s="9"/>
      <c r="C32" s="17"/>
      <c r="D32" s="19"/>
      <c r="E32" s="8"/>
      <c r="F32" s="17"/>
      <c r="G32" s="19"/>
      <c r="H32" s="8"/>
      <c r="I32" s="8"/>
      <c r="J32" s="8"/>
      <c r="K32" s="8"/>
      <c r="N32">
        <f t="shared" ref="N32:N35" si="0">IF($J32="Experiential",$H32,0)</f>
        <v>0</v>
      </c>
      <c r="O32">
        <f t="shared" ref="O32:O35" si="1">IF($I32="Yes",$H32,0)</f>
        <v>0</v>
      </c>
      <c r="P32">
        <f>IF($K32="Yes",$H32,0)</f>
        <v>0</v>
      </c>
    </row>
    <row r="33" spans="1:16" x14ac:dyDescent="0.25">
      <c r="A33" s="8"/>
      <c r="B33" s="9"/>
      <c r="C33" s="17"/>
      <c r="D33" s="19"/>
      <c r="E33" s="8"/>
      <c r="F33" s="17"/>
      <c r="G33" s="19"/>
      <c r="H33" s="8"/>
      <c r="I33" s="8"/>
      <c r="J33" s="8"/>
      <c r="K33" s="8"/>
      <c r="N33">
        <f t="shared" si="0"/>
        <v>0</v>
      </c>
      <c r="O33">
        <f t="shared" si="1"/>
        <v>0</v>
      </c>
      <c r="P33">
        <f t="shared" ref="P33:P35" si="2">IF($K33="Yes",$H33,0)</f>
        <v>0</v>
      </c>
    </row>
    <row r="34" spans="1:16" x14ac:dyDescent="0.25">
      <c r="A34" s="8"/>
      <c r="B34" s="9"/>
      <c r="C34" s="17"/>
      <c r="D34" s="19"/>
      <c r="E34" s="8"/>
      <c r="F34" s="17"/>
      <c r="G34" s="19"/>
      <c r="H34" s="8"/>
      <c r="I34" s="8"/>
      <c r="J34" s="8"/>
      <c r="K34" s="8"/>
      <c r="N34">
        <f t="shared" si="0"/>
        <v>0</v>
      </c>
      <c r="O34">
        <f t="shared" si="1"/>
        <v>0</v>
      </c>
      <c r="P34">
        <f t="shared" si="2"/>
        <v>0</v>
      </c>
    </row>
    <row r="35" spans="1:16" x14ac:dyDescent="0.25">
      <c r="A35" s="8"/>
      <c r="B35" s="9"/>
      <c r="C35" s="17"/>
      <c r="D35" s="19"/>
      <c r="E35" s="8"/>
      <c r="F35" s="17"/>
      <c r="G35" s="19"/>
      <c r="H35" s="8"/>
      <c r="I35" s="8"/>
      <c r="J35" s="8"/>
      <c r="K35" s="8"/>
      <c r="N35">
        <f t="shared" si="0"/>
        <v>0</v>
      </c>
      <c r="O35">
        <f t="shared" si="1"/>
        <v>0</v>
      </c>
      <c r="P35">
        <f t="shared" si="2"/>
        <v>0</v>
      </c>
    </row>
    <row r="36" spans="1:16" ht="4.5" customHeight="1" x14ac:dyDescent="0.25">
      <c r="H36"/>
      <c r="I36"/>
      <c r="J36"/>
      <c r="K36"/>
    </row>
    <row r="37" spans="1:16" x14ac:dyDescent="0.25">
      <c r="E37" s="23" t="s">
        <v>28</v>
      </c>
      <c r="F37" s="23"/>
      <c r="G37" s="23"/>
      <c r="H37" s="5">
        <f>SUM(H32:H35)</f>
        <v>0</v>
      </c>
      <c r="N37">
        <f>SUM(N32:N35)</f>
        <v>0</v>
      </c>
      <c r="O37">
        <f>SUM(O32:O35)</f>
        <v>0</v>
      </c>
      <c r="P37">
        <f>SUM(P32:P35)</f>
        <v>0</v>
      </c>
    </row>
    <row r="38" spans="1:16" ht="15.75" x14ac:dyDescent="0.25">
      <c r="E38" s="24" t="s">
        <v>18</v>
      </c>
      <c r="F38" s="24"/>
      <c r="G38" s="24"/>
      <c r="H38" s="6">
        <f>$E$25+$H$37</f>
        <v>0</v>
      </c>
    </row>
    <row r="39" spans="1:16" x14ac:dyDescent="0.25">
      <c r="E39" s="25" t="s">
        <v>14</v>
      </c>
      <c r="F39" s="25"/>
      <c r="G39" s="25"/>
      <c r="H39" s="7">
        <f>N37</f>
        <v>0</v>
      </c>
    </row>
    <row r="40" spans="1:16" x14ac:dyDescent="0.25">
      <c r="E40" s="25" t="s">
        <v>17</v>
      </c>
      <c r="F40" s="25"/>
      <c r="G40" s="25"/>
      <c r="H40" s="7">
        <f>H38-O37</f>
        <v>0</v>
      </c>
    </row>
    <row r="41" spans="1:16" x14ac:dyDescent="0.25">
      <c r="E41" s="25" t="s">
        <v>20</v>
      </c>
      <c r="F41" s="25"/>
      <c r="G41" s="25"/>
      <c r="H41" s="7">
        <f>H38+P37-G27</f>
        <v>0</v>
      </c>
    </row>
    <row r="43" spans="1:16" ht="18.75" x14ac:dyDescent="0.3">
      <c r="A43" s="26" t="s">
        <v>29</v>
      </c>
      <c r="B43" s="27"/>
      <c r="C43" s="27"/>
      <c r="D43" s="27"/>
      <c r="E43" s="27"/>
      <c r="F43" s="27"/>
      <c r="G43" s="27"/>
      <c r="H43" s="27"/>
      <c r="I43" s="27"/>
      <c r="J43" s="27"/>
      <c r="K43" s="27"/>
    </row>
    <row r="44" spans="1:16" ht="5.25" customHeight="1" x14ac:dyDescent="0.25"/>
    <row r="45" spans="1:16" ht="25.5" x14ac:dyDescent="0.25">
      <c r="A45" s="3" t="s">
        <v>0</v>
      </c>
      <c r="B45" s="3" t="s">
        <v>1</v>
      </c>
      <c r="C45" s="20" t="s">
        <v>2</v>
      </c>
      <c r="D45" s="22"/>
      <c r="E45" s="3" t="s">
        <v>3</v>
      </c>
      <c r="F45" s="20" t="s">
        <v>4</v>
      </c>
      <c r="G45" s="22" t="s">
        <v>4</v>
      </c>
      <c r="H45" s="3" t="s">
        <v>5</v>
      </c>
      <c r="I45" s="4" t="s">
        <v>8</v>
      </c>
      <c r="J45" s="4" t="s">
        <v>12</v>
      </c>
      <c r="K45" s="4" t="s">
        <v>9</v>
      </c>
      <c r="M45" s="2"/>
      <c r="N45" s="2" t="s">
        <v>6</v>
      </c>
      <c r="O45" s="2" t="s">
        <v>8</v>
      </c>
      <c r="P45" s="2" t="s">
        <v>9</v>
      </c>
    </row>
    <row r="46" spans="1:16" x14ac:dyDescent="0.25">
      <c r="A46" s="8"/>
      <c r="B46" s="9"/>
      <c r="C46" s="17"/>
      <c r="D46" s="19"/>
      <c r="E46" s="8"/>
      <c r="F46" s="17"/>
      <c r="G46" s="19"/>
      <c r="H46" s="8"/>
      <c r="I46" s="8"/>
      <c r="J46" s="8"/>
      <c r="K46" s="8"/>
      <c r="N46">
        <f>IF($J46="Experiential",$H46,0)</f>
        <v>0</v>
      </c>
      <c r="O46">
        <f>IF($I46="Yes",$H46,0)</f>
        <v>0</v>
      </c>
      <c r="P46">
        <f>IF($K46="Yes",$H46,0)</f>
        <v>0</v>
      </c>
    </row>
    <row r="47" spans="1:16" x14ac:dyDescent="0.25">
      <c r="A47" s="8"/>
      <c r="B47" s="9"/>
      <c r="C47" s="17"/>
      <c r="D47" s="19"/>
      <c r="E47" s="8"/>
      <c r="F47" s="17"/>
      <c r="G47" s="19"/>
      <c r="H47" s="8"/>
      <c r="I47" s="8"/>
      <c r="J47" s="8"/>
      <c r="K47" s="8"/>
      <c r="N47">
        <f>IF($J47="Experiential",$H47,0)</f>
        <v>0</v>
      </c>
      <c r="O47">
        <f>IF($I47="Yes",$H47,0)</f>
        <v>0</v>
      </c>
      <c r="P47">
        <f t="shared" ref="P47:P51" si="3">IF($K47="Yes",$H47,0)</f>
        <v>0</v>
      </c>
    </row>
    <row r="48" spans="1:16" x14ac:dyDescent="0.25">
      <c r="A48" s="8"/>
      <c r="B48" s="9"/>
      <c r="C48" s="17"/>
      <c r="D48" s="19"/>
      <c r="E48" s="8"/>
      <c r="F48" s="17"/>
      <c r="G48" s="19"/>
      <c r="H48" s="8"/>
      <c r="I48" s="8"/>
      <c r="J48" s="8"/>
      <c r="K48" s="8"/>
      <c r="N48">
        <f>IF($J48="Experiential",$H48,0)</f>
        <v>0</v>
      </c>
      <c r="O48">
        <f>IF($I48="Yes",$H48,0)</f>
        <v>0</v>
      </c>
      <c r="P48">
        <f t="shared" si="3"/>
        <v>0</v>
      </c>
    </row>
    <row r="49" spans="1:16" x14ac:dyDescent="0.25">
      <c r="A49" s="8"/>
      <c r="B49" s="9"/>
      <c r="C49" s="17"/>
      <c r="D49" s="19"/>
      <c r="E49" s="8"/>
      <c r="F49" s="17"/>
      <c r="G49" s="19"/>
      <c r="H49" s="8"/>
      <c r="I49" s="8"/>
      <c r="J49" s="8"/>
      <c r="K49" s="8"/>
      <c r="N49">
        <f>IF($J49="Experiential",$H49,0)</f>
        <v>0</v>
      </c>
      <c r="O49">
        <f>IF($I49="Yes",$H49,0)</f>
        <v>0</v>
      </c>
      <c r="P49">
        <f t="shared" si="3"/>
        <v>0</v>
      </c>
    </row>
    <row r="50" spans="1:16" x14ac:dyDescent="0.25">
      <c r="A50" s="8"/>
      <c r="B50" s="9"/>
      <c r="C50" s="17"/>
      <c r="D50" s="19"/>
      <c r="E50" s="8"/>
      <c r="F50" s="17"/>
      <c r="G50" s="19"/>
      <c r="H50" s="8"/>
      <c r="I50" s="8"/>
      <c r="J50" s="8"/>
      <c r="K50" s="8"/>
      <c r="N50">
        <f t="shared" ref="N50:N51" si="4">IF($J50="Experiential",$H50,0)</f>
        <v>0</v>
      </c>
      <c r="O50">
        <f t="shared" ref="O50:O51" si="5">IF($I50="Yes",$H50,0)</f>
        <v>0</v>
      </c>
      <c r="P50">
        <f t="shared" si="3"/>
        <v>0</v>
      </c>
    </row>
    <row r="51" spans="1:16" x14ac:dyDescent="0.25">
      <c r="A51" s="8"/>
      <c r="B51" s="9"/>
      <c r="C51" s="17"/>
      <c r="D51" s="19"/>
      <c r="E51" s="8"/>
      <c r="F51" s="17"/>
      <c r="G51" s="19"/>
      <c r="H51" s="8"/>
      <c r="I51" s="8"/>
      <c r="J51" s="8"/>
      <c r="K51" s="8"/>
      <c r="N51">
        <f t="shared" si="4"/>
        <v>0</v>
      </c>
      <c r="O51">
        <f t="shared" si="5"/>
        <v>0</v>
      </c>
      <c r="P51">
        <f t="shared" si="3"/>
        <v>0</v>
      </c>
    </row>
    <row r="52" spans="1:16" ht="4.5" customHeight="1" x14ac:dyDescent="0.25">
      <c r="H52"/>
      <c r="I52"/>
      <c r="J52"/>
      <c r="K52"/>
    </row>
    <row r="53" spans="1:16" x14ac:dyDescent="0.25">
      <c r="E53" s="23" t="s">
        <v>33</v>
      </c>
      <c r="F53" s="23"/>
      <c r="G53" s="23"/>
      <c r="H53" s="5">
        <f>SUM(H46:H51)</f>
        <v>0</v>
      </c>
      <c r="N53">
        <f>SUM(N46:N51)+N37</f>
        <v>0</v>
      </c>
      <c r="O53">
        <f>SUM(O46:O51)+O37</f>
        <v>0</v>
      </c>
      <c r="P53">
        <f>SUM(P46:P51)+P37</f>
        <v>0</v>
      </c>
    </row>
    <row r="54" spans="1:16" ht="15.75" x14ac:dyDescent="0.25">
      <c r="E54" s="24" t="s">
        <v>18</v>
      </c>
      <c r="F54" s="24"/>
      <c r="G54" s="24"/>
      <c r="H54" s="6">
        <f>$E$25+$H$37+$H$53</f>
        <v>0</v>
      </c>
    </row>
    <row r="55" spans="1:16" x14ac:dyDescent="0.25">
      <c r="E55" s="25" t="s">
        <v>14</v>
      </c>
      <c r="F55" s="25"/>
      <c r="G55" s="25"/>
      <c r="H55" s="7">
        <f>N53</f>
        <v>0</v>
      </c>
    </row>
    <row r="56" spans="1:16" x14ac:dyDescent="0.25">
      <c r="E56" s="25" t="s">
        <v>17</v>
      </c>
      <c r="F56" s="25"/>
      <c r="G56" s="25"/>
      <c r="H56" s="7">
        <f>H54-O53</f>
        <v>0</v>
      </c>
    </row>
    <row r="57" spans="1:16" x14ac:dyDescent="0.25">
      <c r="E57" s="25" t="s">
        <v>20</v>
      </c>
      <c r="F57" s="25"/>
      <c r="G57" s="25"/>
      <c r="H57" s="7">
        <f>H54-P53-G27</f>
        <v>0</v>
      </c>
    </row>
    <row r="58" spans="1:16" x14ac:dyDescent="0.25">
      <c r="E58" s="1"/>
      <c r="F58" s="1"/>
      <c r="G58" s="1"/>
    </row>
    <row r="59" spans="1:16" ht="18.75" x14ac:dyDescent="0.3">
      <c r="A59" s="33" t="s">
        <v>30</v>
      </c>
      <c r="B59" s="27"/>
      <c r="C59" s="27"/>
      <c r="D59" s="27"/>
      <c r="E59" s="27"/>
      <c r="F59" s="27"/>
      <c r="G59" s="27"/>
      <c r="H59" s="27"/>
      <c r="I59" s="27"/>
      <c r="J59" s="27"/>
      <c r="K59" s="27"/>
    </row>
    <row r="60" spans="1:16" ht="5.25" customHeight="1" x14ac:dyDescent="0.25"/>
    <row r="61" spans="1:16" s="2" customFormat="1" ht="25.5" x14ac:dyDescent="0.25">
      <c r="A61" s="3" t="s">
        <v>0</v>
      </c>
      <c r="B61" s="3" t="s">
        <v>1</v>
      </c>
      <c r="C61" s="20" t="s">
        <v>2</v>
      </c>
      <c r="D61" s="22"/>
      <c r="E61" s="3" t="s">
        <v>3</v>
      </c>
      <c r="F61" s="20" t="s">
        <v>4</v>
      </c>
      <c r="G61" s="22"/>
      <c r="H61" s="3" t="s">
        <v>5</v>
      </c>
      <c r="I61" s="4" t="s">
        <v>8</v>
      </c>
      <c r="J61" s="4" t="s">
        <v>12</v>
      </c>
      <c r="K61" s="4" t="s">
        <v>9</v>
      </c>
      <c r="N61" s="2" t="s">
        <v>6</v>
      </c>
      <c r="O61" s="2" t="s">
        <v>8</v>
      </c>
      <c r="P61" s="2" t="s">
        <v>9</v>
      </c>
    </row>
    <row r="62" spans="1:16" x14ac:dyDescent="0.25">
      <c r="A62" s="8"/>
      <c r="B62" s="9"/>
      <c r="C62" s="17"/>
      <c r="D62" s="19"/>
      <c r="E62" s="8"/>
      <c r="F62" s="17"/>
      <c r="G62" s="19"/>
      <c r="H62" s="8"/>
      <c r="I62" s="8"/>
      <c r="J62" s="8"/>
      <c r="K62" s="8"/>
      <c r="N62">
        <f>IF($J62="Experiential",$H62,0)</f>
        <v>0</v>
      </c>
      <c r="O62">
        <f>IF($I62="Yes",$H62,0)</f>
        <v>0</v>
      </c>
      <c r="P62">
        <f>IF($K62="Yes",$H62,0)</f>
        <v>0</v>
      </c>
    </row>
    <row r="63" spans="1:16" x14ac:dyDescent="0.25">
      <c r="A63" s="8"/>
      <c r="B63" s="9"/>
      <c r="C63" s="17"/>
      <c r="D63" s="19"/>
      <c r="E63" s="8"/>
      <c r="F63" s="17"/>
      <c r="G63" s="19"/>
      <c r="H63" s="8"/>
      <c r="I63" s="8"/>
      <c r="J63" s="8"/>
      <c r="K63" s="8"/>
      <c r="N63">
        <f>IF($J63="Experiential",$H63,0)</f>
        <v>0</v>
      </c>
      <c r="O63">
        <f>IF($I63="Yes",$H63,0)</f>
        <v>0</v>
      </c>
      <c r="P63">
        <f t="shared" ref="P63" si="6">IF($K63="Yes",$H63,0)</f>
        <v>0</v>
      </c>
    </row>
    <row r="64" spans="1:16" ht="4.5" customHeight="1" x14ac:dyDescent="0.25">
      <c r="H64"/>
      <c r="I64"/>
      <c r="J64"/>
      <c r="K64"/>
    </row>
    <row r="65" spans="1:16" x14ac:dyDescent="0.25">
      <c r="E65" s="23" t="s">
        <v>34</v>
      </c>
      <c r="F65" s="23"/>
      <c r="G65" s="23"/>
      <c r="H65" s="5">
        <f>SUM(H62:H63)</f>
        <v>0</v>
      </c>
      <c r="N65">
        <f>SUM(N62:N63)+N53</f>
        <v>0</v>
      </c>
      <c r="O65">
        <f>SUM(O62:O63)+O53</f>
        <v>0</v>
      </c>
      <c r="P65">
        <f>SUM(P62:P63)+P53</f>
        <v>0</v>
      </c>
    </row>
    <row r="66" spans="1:16" ht="15.75" x14ac:dyDescent="0.25">
      <c r="E66" s="24" t="s">
        <v>18</v>
      </c>
      <c r="F66" s="24"/>
      <c r="G66" s="24"/>
      <c r="H66" s="6">
        <f>$E$25+$H$37+$H$53</f>
        <v>0</v>
      </c>
    </row>
    <row r="67" spans="1:16" x14ac:dyDescent="0.25">
      <c r="E67" s="25" t="s">
        <v>14</v>
      </c>
      <c r="F67" s="25"/>
      <c r="G67" s="25"/>
      <c r="H67" s="7">
        <f>N65</f>
        <v>0</v>
      </c>
    </row>
    <row r="68" spans="1:16" x14ac:dyDescent="0.25">
      <c r="E68" s="25" t="s">
        <v>17</v>
      </c>
      <c r="F68" s="25"/>
      <c r="G68" s="25"/>
      <c r="H68" s="7">
        <f>H66-O65</f>
        <v>0</v>
      </c>
    </row>
    <row r="69" spans="1:16" x14ac:dyDescent="0.25">
      <c r="E69" s="25" t="s">
        <v>20</v>
      </c>
      <c r="F69" s="25"/>
      <c r="G69" s="25"/>
      <c r="H69" s="7">
        <f>H66+P65-G27</f>
        <v>0</v>
      </c>
    </row>
    <row r="71" spans="1:16" ht="18.75" x14ac:dyDescent="0.3">
      <c r="A71" s="26" t="s">
        <v>31</v>
      </c>
      <c r="B71" s="33"/>
      <c r="C71" s="33"/>
      <c r="D71" s="33"/>
      <c r="E71" s="33"/>
      <c r="F71" s="33"/>
      <c r="G71" s="33"/>
      <c r="H71" s="33"/>
      <c r="I71" s="33"/>
      <c r="J71" s="33"/>
      <c r="K71" s="33"/>
    </row>
    <row r="72" spans="1:16" ht="5.25" customHeight="1" x14ac:dyDescent="0.25"/>
    <row r="73" spans="1:16" ht="25.5" x14ac:dyDescent="0.25">
      <c r="A73" s="3" t="s">
        <v>0</v>
      </c>
      <c r="B73" s="3" t="s">
        <v>1</v>
      </c>
      <c r="C73" s="20" t="s">
        <v>2</v>
      </c>
      <c r="D73" s="22"/>
      <c r="E73" s="3" t="s">
        <v>3</v>
      </c>
      <c r="F73" s="20" t="s">
        <v>4</v>
      </c>
      <c r="G73" s="22"/>
      <c r="H73" s="3" t="s">
        <v>5</v>
      </c>
      <c r="I73" s="4" t="s">
        <v>8</v>
      </c>
      <c r="J73" s="4" t="s">
        <v>12</v>
      </c>
      <c r="K73" s="4" t="s">
        <v>9</v>
      </c>
      <c r="M73" s="2"/>
      <c r="N73" s="2" t="s">
        <v>6</v>
      </c>
      <c r="O73" s="2" t="s">
        <v>8</v>
      </c>
      <c r="P73" s="2" t="s">
        <v>9</v>
      </c>
    </row>
    <row r="74" spans="1:16" x14ac:dyDescent="0.25">
      <c r="A74" s="8"/>
      <c r="B74" s="9"/>
      <c r="C74" s="17"/>
      <c r="D74" s="19"/>
      <c r="E74" s="8"/>
      <c r="F74" s="17"/>
      <c r="G74" s="19"/>
      <c r="H74" s="8"/>
      <c r="I74" s="8"/>
      <c r="J74" s="8"/>
      <c r="K74" s="8"/>
      <c r="N74">
        <f>IF($J74="Experiential",$H74,0)</f>
        <v>0</v>
      </c>
      <c r="O74">
        <f>IF($I74="Yes",$H74,0)</f>
        <v>0</v>
      </c>
      <c r="P74">
        <f>IF($K74="Yes",$H74,0)</f>
        <v>0</v>
      </c>
    </row>
    <row r="75" spans="1:16" x14ac:dyDescent="0.25">
      <c r="A75" s="8"/>
      <c r="B75" s="9"/>
      <c r="C75" s="17"/>
      <c r="D75" s="19"/>
      <c r="E75" s="8"/>
      <c r="F75" s="17"/>
      <c r="G75" s="19"/>
      <c r="H75" s="8"/>
      <c r="I75" s="8"/>
      <c r="J75" s="8"/>
      <c r="K75" s="8"/>
      <c r="N75">
        <f>IF($J75="Experiential",$H75,0)</f>
        <v>0</v>
      </c>
      <c r="O75">
        <f>IF($I75="Yes",$H75,0)</f>
        <v>0</v>
      </c>
      <c r="P75">
        <f t="shared" ref="P75:P79" si="7">IF($K75="Yes",$H75,0)</f>
        <v>0</v>
      </c>
    </row>
    <row r="76" spans="1:16" x14ac:dyDescent="0.25">
      <c r="A76" s="8"/>
      <c r="B76" s="9"/>
      <c r="C76" s="17"/>
      <c r="D76" s="19"/>
      <c r="E76" s="8"/>
      <c r="F76" s="17"/>
      <c r="G76" s="19"/>
      <c r="H76" s="8"/>
      <c r="I76" s="8"/>
      <c r="J76" s="8"/>
      <c r="K76" s="8"/>
      <c r="N76">
        <f>IF($J76="Experiential",$H76,0)</f>
        <v>0</v>
      </c>
      <c r="O76">
        <f>IF($I76="Yes",$H76,0)</f>
        <v>0</v>
      </c>
      <c r="P76">
        <f t="shared" si="7"/>
        <v>0</v>
      </c>
    </row>
    <row r="77" spans="1:16" x14ac:dyDescent="0.25">
      <c r="A77" s="8"/>
      <c r="B77" s="9"/>
      <c r="C77" s="17"/>
      <c r="D77" s="19"/>
      <c r="E77" s="8"/>
      <c r="F77" s="17"/>
      <c r="G77" s="19"/>
      <c r="H77" s="8"/>
      <c r="I77" s="8"/>
      <c r="J77" s="8"/>
      <c r="K77" s="8"/>
      <c r="N77">
        <f>IF($J77="Experiential",$H77,0)</f>
        <v>0</v>
      </c>
      <c r="O77">
        <f>IF($I77="Yes",$H77,0)</f>
        <v>0</v>
      </c>
      <c r="P77">
        <f t="shared" si="7"/>
        <v>0</v>
      </c>
    </row>
    <row r="78" spans="1:16" x14ac:dyDescent="0.25">
      <c r="A78" s="8"/>
      <c r="B78" s="9"/>
      <c r="C78" s="17"/>
      <c r="D78" s="19"/>
      <c r="E78" s="8"/>
      <c r="F78" s="17"/>
      <c r="G78" s="19"/>
      <c r="H78" s="8"/>
      <c r="I78" s="8"/>
      <c r="J78" s="8"/>
      <c r="K78" s="8"/>
      <c r="N78">
        <f t="shared" ref="N78:N79" si="8">IF($J78="Experiential",$H78,0)</f>
        <v>0</v>
      </c>
      <c r="O78">
        <f t="shared" ref="O78:O79" si="9">IF($I78="Yes",$H78,0)</f>
        <v>0</v>
      </c>
      <c r="P78">
        <f t="shared" si="7"/>
        <v>0</v>
      </c>
    </row>
    <row r="79" spans="1:16" x14ac:dyDescent="0.25">
      <c r="A79" s="8"/>
      <c r="B79" s="9"/>
      <c r="C79" s="17"/>
      <c r="D79" s="19"/>
      <c r="E79" s="8"/>
      <c r="F79" s="17"/>
      <c r="G79" s="19"/>
      <c r="H79" s="8"/>
      <c r="I79" s="8"/>
      <c r="J79" s="8"/>
      <c r="K79" s="8"/>
      <c r="N79">
        <f t="shared" si="8"/>
        <v>0</v>
      </c>
      <c r="O79">
        <f t="shared" si="9"/>
        <v>0</v>
      </c>
      <c r="P79">
        <f t="shared" si="7"/>
        <v>0</v>
      </c>
    </row>
    <row r="80" spans="1:16" ht="4.5" customHeight="1" x14ac:dyDescent="0.25">
      <c r="H80"/>
      <c r="I80"/>
      <c r="J80"/>
      <c r="K80"/>
    </row>
    <row r="81" spans="1:16" x14ac:dyDescent="0.25">
      <c r="E81" s="23" t="s">
        <v>32</v>
      </c>
      <c r="F81" s="23"/>
      <c r="G81" s="23"/>
      <c r="H81" s="5">
        <f>SUM(H74:H79)</f>
        <v>0</v>
      </c>
      <c r="N81">
        <f>SUM(N74:N79)+N65</f>
        <v>0</v>
      </c>
      <c r="O81">
        <f>SUM(O74:O79)+O65</f>
        <v>0</v>
      </c>
      <c r="P81">
        <f>SUM(P74:P79)+P65</f>
        <v>0</v>
      </c>
    </row>
    <row r="82" spans="1:16" ht="15.75" x14ac:dyDescent="0.25">
      <c r="E82" s="24" t="s">
        <v>18</v>
      </c>
      <c r="F82" s="24"/>
      <c r="G82" s="24"/>
      <c r="H82" s="6">
        <f>$E$25+$H$37+$H$53+$H$65+$H$81</f>
        <v>0</v>
      </c>
    </row>
    <row r="83" spans="1:16" x14ac:dyDescent="0.25">
      <c r="E83" s="25" t="s">
        <v>14</v>
      </c>
      <c r="F83" s="25"/>
      <c r="G83" s="25"/>
      <c r="H83" s="7">
        <f>N81</f>
        <v>0</v>
      </c>
    </row>
    <row r="84" spans="1:16" x14ac:dyDescent="0.25">
      <c r="E84" s="25" t="s">
        <v>17</v>
      </c>
      <c r="F84" s="25"/>
      <c r="G84" s="25"/>
      <c r="H84" s="7">
        <f>H82-O81</f>
        <v>0</v>
      </c>
    </row>
    <row r="85" spans="1:16" x14ac:dyDescent="0.25">
      <c r="E85" s="25" t="s">
        <v>20</v>
      </c>
      <c r="F85" s="25"/>
      <c r="G85" s="25"/>
      <c r="H85" s="7">
        <f>H82-P81-G27</f>
        <v>0</v>
      </c>
    </row>
    <row r="87" spans="1:16" ht="18.75" x14ac:dyDescent="0.3">
      <c r="A87" s="26" t="s">
        <v>50</v>
      </c>
      <c r="B87" s="27"/>
      <c r="C87" s="27"/>
      <c r="D87" s="27"/>
      <c r="E87" s="27"/>
      <c r="F87" s="27"/>
      <c r="G87" s="27"/>
      <c r="H87" s="27"/>
      <c r="I87" s="27"/>
      <c r="J87" s="27"/>
      <c r="K87" s="27"/>
    </row>
    <row r="88" spans="1:16" ht="5.25" customHeight="1" x14ac:dyDescent="0.25"/>
    <row r="89" spans="1:16" s="2" customFormat="1" ht="25.5" x14ac:dyDescent="0.25">
      <c r="A89" s="3" t="s">
        <v>0</v>
      </c>
      <c r="B89" s="3" t="s">
        <v>1</v>
      </c>
      <c r="C89" s="20" t="s">
        <v>2</v>
      </c>
      <c r="D89" s="22" t="s">
        <v>2</v>
      </c>
      <c r="E89" s="3" t="s">
        <v>3</v>
      </c>
      <c r="F89" s="20" t="s">
        <v>4</v>
      </c>
      <c r="G89" s="22" t="s">
        <v>4</v>
      </c>
      <c r="H89" s="3" t="s">
        <v>5</v>
      </c>
      <c r="I89" s="4" t="s">
        <v>8</v>
      </c>
      <c r="J89" s="4" t="s">
        <v>12</v>
      </c>
      <c r="K89" s="4" t="s">
        <v>9</v>
      </c>
      <c r="N89" s="2" t="s">
        <v>6</v>
      </c>
      <c r="O89" s="2" t="s">
        <v>8</v>
      </c>
      <c r="P89" s="2" t="s">
        <v>9</v>
      </c>
    </row>
    <row r="90" spans="1:16" x14ac:dyDescent="0.25">
      <c r="A90" s="8"/>
      <c r="B90" s="9"/>
      <c r="C90" s="17"/>
      <c r="D90" s="19"/>
      <c r="E90" s="8"/>
      <c r="F90" s="17"/>
      <c r="G90" s="19"/>
      <c r="H90" s="8"/>
      <c r="I90" s="8"/>
      <c r="J90" s="8"/>
      <c r="K90" s="8"/>
      <c r="N90">
        <f t="shared" ref="N90:N93" si="10">IF($J90="Experiential",$H90,0)</f>
        <v>0</v>
      </c>
      <c r="O90">
        <f t="shared" ref="O90:O93" si="11">IF($I90="Yes",$H90,0)</f>
        <v>0</v>
      </c>
      <c r="P90">
        <f>IF($K90="Yes",$H90,0)</f>
        <v>0</v>
      </c>
    </row>
    <row r="91" spans="1:16" x14ac:dyDescent="0.25">
      <c r="A91" s="8"/>
      <c r="B91" s="9"/>
      <c r="C91" s="17"/>
      <c r="D91" s="19"/>
      <c r="E91" s="8"/>
      <c r="F91" s="17"/>
      <c r="G91" s="19"/>
      <c r="H91" s="8"/>
      <c r="I91" s="8"/>
      <c r="J91" s="8"/>
      <c r="K91" s="8"/>
      <c r="N91">
        <f t="shared" si="10"/>
        <v>0</v>
      </c>
      <c r="O91">
        <f t="shared" si="11"/>
        <v>0</v>
      </c>
      <c r="P91">
        <f t="shared" ref="P91:P93" si="12">IF($K91="Yes",$H91,0)</f>
        <v>0</v>
      </c>
    </row>
    <row r="92" spans="1:16" x14ac:dyDescent="0.25">
      <c r="A92" s="8"/>
      <c r="B92" s="9"/>
      <c r="C92" s="17"/>
      <c r="D92" s="19"/>
      <c r="E92" s="8"/>
      <c r="F92" s="17"/>
      <c r="G92" s="19"/>
      <c r="H92" s="8"/>
      <c r="I92" s="8"/>
      <c r="J92" s="8"/>
      <c r="K92" s="8"/>
      <c r="N92">
        <f t="shared" si="10"/>
        <v>0</v>
      </c>
      <c r="O92">
        <f t="shared" si="11"/>
        <v>0</v>
      </c>
      <c r="P92">
        <f t="shared" si="12"/>
        <v>0</v>
      </c>
    </row>
    <row r="93" spans="1:16" x14ac:dyDescent="0.25">
      <c r="A93" s="8"/>
      <c r="B93" s="9"/>
      <c r="C93" s="17"/>
      <c r="D93" s="19"/>
      <c r="E93" s="8"/>
      <c r="F93" s="17"/>
      <c r="G93" s="19"/>
      <c r="H93" s="8"/>
      <c r="I93" s="8"/>
      <c r="J93" s="8"/>
      <c r="K93" s="8"/>
      <c r="N93">
        <f t="shared" si="10"/>
        <v>0</v>
      </c>
      <c r="O93">
        <f t="shared" si="11"/>
        <v>0</v>
      </c>
      <c r="P93">
        <f t="shared" si="12"/>
        <v>0</v>
      </c>
    </row>
    <row r="94" spans="1:16" ht="4.5" customHeight="1" x14ac:dyDescent="0.25">
      <c r="H94"/>
      <c r="I94"/>
      <c r="J94"/>
      <c r="K94"/>
    </row>
    <row r="95" spans="1:16" x14ac:dyDescent="0.25">
      <c r="E95" s="23" t="s">
        <v>35</v>
      </c>
      <c r="F95" s="23"/>
      <c r="G95" s="23"/>
      <c r="H95" s="5">
        <f>SUM(H90:H93)</f>
        <v>0</v>
      </c>
      <c r="N95">
        <f>SUM(N90:N93)+N81</f>
        <v>0</v>
      </c>
      <c r="O95">
        <f>SUM(O90:O93)+O81</f>
        <v>0</v>
      </c>
      <c r="P95">
        <f>SUM(P90:P93)+P81</f>
        <v>0</v>
      </c>
    </row>
    <row r="96" spans="1:16" ht="15.75" x14ac:dyDescent="0.25">
      <c r="E96" s="24" t="s">
        <v>18</v>
      </c>
      <c r="F96" s="24"/>
      <c r="G96" s="24"/>
      <c r="H96" s="6">
        <f>$E$25+$H$37+$H$53+$H$65+$H$95+$H$81</f>
        <v>0</v>
      </c>
    </row>
    <row r="97" spans="1:16" x14ac:dyDescent="0.25">
      <c r="E97" s="25" t="s">
        <v>14</v>
      </c>
      <c r="F97" s="25"/>
      <c r="G97" s="25"/>
      <c r="H97" s="7">
        <f>N95</f>
        <v>0</v>
      </c>
    </row>
    <row r="98" spans="1:16" x14ac:dyDescent="0.25">
      <c r="E98" s="25" t="s">
        <v>17</v>
      </c>
      <c r="F98" s="25"/>
      <c r="G98" s="25"/>
      <c r="H98" s="7">
        <f>H96-O95</f>
        <v>0</v>
      </c>
    </row>
    <row r="99" spans="1:16" x14ac:dyDescent="0.25">
      <c r="E99" s="25" t="s">
        <v>20</v>
      </c>
      <c r="F99" s="25"/>
      <c r="G99" s="25"/>
      <c r="H99" s="7">
        <f>H96-P95-G27</f>
        <v>0</v>
      </c>
    </row>
    <row r="101" spans="1:16" ht="18.75" x14ac:dyDescent="0.3">
      <c r="A101" s="26" t="s">
        <v>36</v>
      </c>
      <c r="B101" s="34"/>
      <c r="C101" s="34"/>
      <c r="D101" s="34"/>
      <c r="E101" s="34"/>
      <c r="F101" s="34"/>
      <c r="G101" s="34"/>
      <c r="H101" s="34"/>
      <c r="I101" s="34"/>
      <c r="J101" s="34"/>
      <c r="K101" s="34"/>
    </row>
    <row r="102" spans="1:16" ht="5.25" customHeight="1" x14ac:dyDescent="0.25"/>
    <row r="103" spans="1:16" ht="25.5" x14ac:dyDescent="0.25">
      <c r="A103" s="3" t="s">
        <v>0</v>
      </c>
      <c r="B103" s="3" t="s">
        <v>1</v>
      </c>
      <c r="C103" s="20" t="s">
        <v>2</v>
      </c>
      <c r="D103" s="22" t="s">
        <v>2</v>
      </c>
      <c r="E103" s="3" t="s">
        <v>3</v>
      </c>
      <c r="F103" s="20" t="s">
        <v>4</v>
      </c>
      <c r="G103" s="22" t="s">
        <v>4</v>
      </c>
      <c r="H103" s="3" t="s">
        <v>5</v>
      </c>
      <c r="I103" s="4" t="s">
        <v>8</v>
      </c>
      <c r="J103" s="4" t="s">
        <v>12</v>
      </c>
      <c r="K103" s="4" t="s">
        <v>9</v>
      </c>
      <c r="M103" s="2"/>
      <c r="N103" s="2" t="s">
        <v>6</v>
      </c>
      <c r="O103" s="2" t="s">
        <v>8</v>
      </c>
      <c r="P103" s="2" t="s">
        <v>9</v>
      </c>
    </row>
    <row r="104" spans="1:16" x14ac:dyDescent="0.25">
      <c r="A104" s="8"/>
      <c r="B104" s="9"/>
      <c r="C104" s="17"/>
      <c r="D104" s="19"/>
      <c r="E104" s="8"/>
      <c r="F104" s="17"/>
      <c r="G104" s="19"/>
      <c r="H104" s="8"/>
      <c r="I104" s="8"/>
      <c r="J104" s="8"/>
      <c r="K104" s="8"/>
      <c r="N104">
        <f>IF($J104="Experiential",$H104,0)</f>
        <v>0</v>
      </c>
      <c r="O104">
        <f>IF($I104="Yes",$H104,0)</f>
        <v>0</v>
      </c>
      <c r="P104">
        <f>IF($K104="Yes",$H104,0)</f>
        <v>0</v>
      </c>
    </row>
    <row r="105" spans="1:16" x14ac:dyDescent="0.25">
      <c r="A105" s="8"/>
      <c r="B105" s="9"/>
      <c r="C105" s="17"/>
      <c r="D105" s="19"/>
      <c r="E105" s="8"/>
      <c r="F105" s="17"/>
      <c r="G105" s="19"/>
      <c r="H105" s="8"/>
      <c r="I105" s="8"/>
      <c r="J105" s="8"/>
      <c r="K105" s="8"/>
      <c r="N105">
        <f>IF($J105="Experiential",$H105,0)</f>
        <v>0</v>
      </c>
      <c r="O105">
        <f>IF($I105="Yes",$H105,0)</f>
        <v>0</v>
      </c>
      <c r="P105">
        <f t="shared" ref="P105:P109" si="13">IF($K105="Yes",$H105,0)</f>
        <v>0</v>
      </c>
    </row>
    <row r="106" spans="1:16" x14ac:dyDescent="0.25">
      <c r="A106" s="8"/>
      <c r="B106" s="9"/>
      <c r="C106" s="17"/>
      <c r="D106" s="19"/>
      <c r="E106" s="8"/>
      <c r="F106" s="17"/>
      <c r="G106" s="19"/>
      <c r="H106" s="8"/>
      <c r="I106" s="8"/>
      <c r="J106" s="8"/>
      <c r="K106" s="8"/>
      <c r="N106">
        <f>IF($J106="Experiential",$H106,0)</f>
        <v>0</v>
      </c>
      <c r="O106">
        <f>IF($I106="Yes",$H106,0)</f>
        <v>0</v>
      </c>
      <c r="P106">
        <f t="shared" si="13"/>
        <v>0</v>
      </c>
    </row>
    <row r="107" spans="1:16" x14ac:dyDescent="0.25">
      <c r="A107" s="8"/>
      <c r="B107" s="9"/>
      <c r="C107" s="17"/>
      <c r="D107" s="19"/>
      <c r="E107" s="8"/>
      <c r="F107" s="17"/>
      <c r="G107" s="19"/>
      <c r="H107" s="8"/>
      <c r="I107" s="8"/>
      <c r="J107" s="8"/>
      <c r="K107" s="8"/>
      <c r="N107">
        <f>IF($J107="Experiential",$H107,0)</f>
        <v>0</v>
      </c>
      <c r="O107">
        <f>IF($I107="Yes",$H107,0)</f>
        <v>0</v>
      </c>
      <c r="P107">
        <f t="shared" si="13"/>
        <v>0</v>
      </c>
    </row>
    <row r="108" spans="1:16" x14ac:dyDescent="0.25">
      <c r="A108" s="8"/>
      <c r="B108" s="9"/>
      <c r="C108" s="17"/>
      <c r="D108" s="19"/>
      <c r="E108" s="8"/>
      <c r="F108" s="17"/>
      <c r="G108" s="19"/>
      <c r="H108" s="8"/>
      <c r="I108" s="8"/>
      <c r="J108" s="8"/>
      <c r="K108" s="8"/>
      <c r="N108">
        <f t="shared" ref="N108:N109" si="14">IF($J108="Experiential",$H108,0)</f>
        <v>0</v>
      </c>
      <c r="O108">
        <f t="shared" ref="O108:O109" si="15">IF($I108="Yes",$H108,0)</f>
        <v>0</v>
      </c>
      <c r="P108">
        <f t="shared" si="13"/>
        <v>0</v>
      </c>
    </row>
    <row r="109" spans="1:16" x14ac:dyDescent="0.25">
      <c r="A109" s="8"/>
      <c r="B109" s="9"/>
      <c r="C109" s="17"/>
      <c r="D109" s="19"/>
      <c r="E109" s="8"/>
      <c r="F109" s="17"/>
      <c r="G109" s="19"/>
      <c r="H109" s="8"/>
      <c r="I109" s="8"/>
      <c r="J109" s="8"/>
      <c r="K109" s="8"/>
      <c r="N109">
        <f t="shared" si="14"/>
        <v>0</v>
      </c>
      <c r="O109">
        <f t="shared" si="15"/>
        <v>0</v>
      </c>
      <c r="P109">
        <f t="shared" si="13"/>
        <v>0</v>
      </c>
    </row>
    <row r="110" spans="1:16" ht="4.5" customHeight="1" x14ac:dyDescent="0.25">
      <c r="H110"/>
      <c r="I110"/>
      <c r="J110"/>
      <c r="K110"/>
    </row>
    <row r="111" spans="1:16" x14ac:dyDescent="0.25">
      <c r="E111" s="23" t="s">
        <v>37</v>
      </c>
      <c r="F111" s="23"/>
      <c r="G111" s="23"/>
      <c r="H111" s="5">
        <f>SUM(H104:H109)</f>
        <v>0</v>
      </c>
      <c r="N111">
        <f>SUM(N104:N109)+N95</f>
        <v>0</v>
      </c>
      <c r="O111">
        <f>SUM(O104:O109)+O95</f>
        <v>0</v>
      </c>
      <c r="P111">
        <f>SUM(P104:P109)+P95</f>
        <v>0</v>
      </c>
    </row>
    <row r="112" spans="1:16" ht="15.75" x14ac:dyDescent="0.25">
      <c r="E112" s="24" t="s">
        <v>18</v>
      </c>
      <c r="F112" s="24"/>
      <c r="G112" s="24"/>
      <c r="H112" s="6">
        <f>$E$25+$H$37+$H$53+$H$65+$H$81+$H$95+$H$111</f>
        <v>0</v>
      </c>
    </row>
    <row r="113" spans="1:16" x14ac:dyDescent="0.25">
      <c r="E113" s="25" t="s">
        <v>14</v>
      </c>
      <c r="F113" s="25"/>
      <c r="G113" s="25"/>
      <c r="H113" s="7">
        <f>N111</f>
        <v>0</v>
      </c>
    </row>
    <row r="114" spans="1:16" x14ac:dyDescent="0.25">
      <c r="E114" s="25" t="s">
        <v>17</v>
      </c>
      <c r="F114" s="25"/>
      <c r="G114" s="25"/>
      <c r="H114" s="7">
        <f>H112-O111</f>
        <v>0</v>
      </c>
    </row>
    <row r="115" spans="1:16" x14ac:dyDescent="0.25">
      <c r="E115" s="25" t="s">
        <v>20</v>
      </c>
      <c r="F115" s="25"/>
      <c r="G115" s="25"/>
      <c r="H115" s="7">
        <f>H112-P111-G27</f>
        <v>0</v>
      </c>
    </row>
    <row r="116" spans="1:16" x14ac:dyDescent="0.25">
      <c r="E116" s="1"/>
      <c r="F116" s="1"/>
      <c r="G116" s="1"/>
    </row>
    <row r="117" spans="1:16" ht="18.75" x14ac:dyDescent="0.3">
      <c r="A117" s="33" t="s">
        <v>38</v>
      </c>
      <c r="B117" s="27"/>
      <c r="C117" s="27"/>
      <c r="D117" s="27"/>
      <c r="E117" s="27"/>
      <c r="F117" s="27"/>
      <c r="G117" s="27"/>
      <c r="H117" s="27"/>
      <c r="I117" s="27"/>
      <c r="J117" s="27"/>
      <c r="K117" s="27"/>
    </row>
    <row r="118" spans="1:16" ht="5.25" customHeight="1" x14ac:dyDescent="0.25"/>
    <row r="119" spans="1:16" s="2" customFormat="1" ht="25.5" x14ac:dyDescent="0.25">
      <c r="A119" s="3" t="s">
        <v>0</v>
      </c>
      <c r="B119" s="3" t="s">
        <v>1</v>
      </c>
      <c r="C119" s="20" t="s">
        <v>2</v>
      </c>
      <c r="D119" s="22"/>
      <c r="E119" s="3" t="s">
        <v>3</v>
      </c>
      <c r="F119" s="20" t="s">
        <v>4</v>
      </c>
      <c r="G119" s="22"/>
      <c r="H119" s="3" t="s">
        <v>5</v>
      </c>
      <c r="I119" s="4" t="s">
        <v>8</v>
      </c>
      <c r="J119" s="4" t="s">
        <v>12</v>
      </c>
      <c r="K119" s="4" t="s">
        <v>9</v>
      </c>
      <c r="N119" s="2" t="s">
        <v>6</v>
      </c>
      <c r="O119" s="2" t="s">
        <v>8</v>
      </c>
      <c r="P119" s="2" t="s">
        <v>9</v>
      </c>
    </row>
    <row r="120" spans="1:16" x14ac:dyDescent="0.25">
      <c r="A120" s="8"/>
      <c r="B120" s="9"/>
      <c r="C120" s="17"/>
      <c r="D120" s="19"/>
      <c r="E120" s="8"/>
      <c r="F120" s="17"/>
      <c r="G120" s="19"/>
      <c r="H120" s="8"/>
      <c r="I120" s="8"/>
      <c r="J120" s="8"/>
      <c r="K120" s="8"/>
      <c r="N120">
        <f>IF($J120="Experiential",$H120,0)</f>
        <v>0</v>
      </c>
      <c r="O120">
        <f>IF($I120="Yes",$H120,0)</f>
        <v>0</v>
      </c>
      <c r="P120">
        <f>IF($K120="Yes",$H120,0)</f>
        <v>0</v>
      </c>
    </row>
    <row r="121" spans="1:16" x14ac:dyDescent="0.25">
      <c r="A121" s="8"/>
      <c r="B121" s="9"/>
      <c r="C121" s="17"/>
      <c r="D121" s="19"/>
      <c r="E121" s="8"/>
      <c r="F121" s="17"/>
      <c r="G121" s="19"/>
      <c r="H121" s="8"/>
      <c r="I121" s="8"/>
      <c r="J121" s="8"/>
      <c r="K121" s="8"/>
      <c r="N121">
        <f>IF($J121="Experiential",$H121,0)</f>
        <v>0</v>
      </c>
      <c r="O121">
        <f>IF($I121="Yes",$H121,0)</f>
        <v>0</v>
      </c>
      <c r="P121">
        <f t="shared" ref="P121" si="16">IF($K121="Yes",$H121,0)</f>
        <v>0</v>
      </c>
    </row>
    <row r="122" spans="1:16" ht="4.5" customHeight="1" x14ac:dyDescent="0.25">
      <c r="H122"/>
      <c r="I122"/>
      <c r="J122"/>
      <c r="K122"/>
    </row>
    <row r="123" spans="1:16" x14ac:dyDescent="0.25">
      <c r="E123" s="23" t="s">
        <v>39</v>
      </c>
      <c r="F123" s="23"/>
      <c r="G123" s="23"/>
      <c r="H123" s="5">
        <f>SUM(H120:H121)</f>
        <v>0</v>
      </c>
      <c r="N123">
        <f>SUM(N120:N121)+N111</f>
        <v>0</v>
      </c>
      <c r="O123">
        <f t="shared" ref="O123:P123" si="17">SUM(O120:O121)+O111</f>
        <v>0</v>
      </c>
      <c r="P123">
        <f t="shared" si="17"/>
        <v>0</v>
      </c>
    </row>
    <row r="124" spans="1:16" ht="15.75" x14ac:dyDescent="0.25">
      <c r="E124" s="24" t="s">
        <v>18</v>
      </c>
      <c r="F124" s="24"/>
      <c r="G124" s="24"/>
      <c r="H124" s="6">
        <f>$E$25+$H$37+$H$53+$H$65+$H$81+$H$95+$H$111+$H$123</f>
        <v>0</v>
      </c>
    </row>
    <row r="125" spans="1:16" x14ac:dyDescent="0.25">
      <c r="E125" s="25" t="s">
        <v>14</v>
      </c>
      <c r="F125" s="25"/>
      <c r="G125" s="25"/>
      <c r="H125" s="7">
        <f>N123</f>
        <v>0</v>
      </c>
    </row>
    <row r="126" spans="1:16" x14ac:dyDescent="0.25">
      <c r="E126" s="25" t="s">
        <v>17</v>
      </c>
      <c r="F126" s="25"/>
      <c r="G126" s="25"/>
      <c r="H126" s="7">
        <f>H124-O123</f>
        <v>0</v>
      </c>
    </row>
    <row r="127" spans="1:16" x14ac:dyDescent="0.25">
      <c r="E127" s="25" t="s">
        <v>20</v>
      </c>
      <c r="F127" s="25"/>
      <c r="G127" s="25"/>
      <c r="H127" s="7">
        <f>H124+P123-G27</f>
        <v>0</v>
      </c>
    </row>
    <row r="129" spans="1:16" ht="18.75" x14ac:dyDescent="0.3">
      <c r="A129" s="26" t="s">
        <v>40</v>
      </c>
      <c r="B129" s="34"/>
      <c r="C129" s="34"/>
      <c r="D129" s="34"/>
      <c r="E129" s="34"/>
      <c r="F129" s="34"/>
      <c r="G129" s="34"/>
      <c r="H129" s="34"/>
      <c r="I129" s="34"/>
      <c r="J129" s="34"/>
      <c r="K129" s="34"/>
    </row>
    <row r="130" spans="1:16" ht="5.25" customHeight="1" x14ac:dyDescent="0.25"/>
    <row r="131" spans="1:16" ht="25.5" x14ac:dyDescent="0.25">
      <c r="A131" s="3" t="s">
        <v>0</v>
      </c>
      <c r="B131" s="3" t="s">
        <v>1</v>
      </c>
      <c r="C131" s="20" t="s">
        <v>2</v>
      </c>
      <c r="D131" s="22" t="s">
        <v>2</v>
      </c>
      <c r="E131" s="3" t="s">
        <v>3</v>
      </c>
      <c r="F131" s="20" t="s">
        <v>4</v>
      </c>
      <c r="G131" s="22"/>
      <c r="H131" s="3" t="s">
        <v>5</v>
      </c>
      <c r="I131" s="4" t="s">
        <v>8</v>
      </c>
      <c r="J131" s="4" t="s">
        <v>12</v>
      </c>
      <c r="K131" s="4" t="s">
        <v>9</v>
      </c>
      <c r="M131" s="2"/>
      <c r="N131" s="2" t="s">
        <v>6</v>
      </c>
      <c r="O131" s="2" t="s">
        <v>8</v>
      </c>
      <c r="P131" s="2" t="s">
        <v>9</v>
      </c>
    </row>
    <row r="132" spans="1:16" x14ac:dyDescent="0.25">
      <c r="A132" s="8"/>
      <c r="B132" s="9"/>
      <c r="C132" s="17"/>
      <c r="D132" s="19"/>
      <c r="E132" s="8"/>
      <c r="F132" s="17"/>
      <c r="G132" s="19"/>
      <c r="H132" s="8"/>
      <c r="I132" s="8"/>
      <c r="J132" s="8"/>
      <c r="K132" s="8"/>
      <c r="N132">
        <f>IF($J132="Experiential",$H132,0)</f>
        <v>0</v>
      </c>
      <c r="O132">
        <f>IF($I132="Yes",$H132,0)</f>
        <v>0</v>
      </c>
      <c r="P132">
        <f>IF($K132="Yes",$H132,0)</f>
        <v>0</v>
      </c>
    </row>
    <row r="133" spans="1:16" x14ac:dyDescent="0.25">
      <c r="A133" s="8"/>
      <c r="B133" s="9"/>
      <c r="C133" s="17"/>
      <c r="D133" s="19"/>
      <c r="E133" s="8"/>
      <c r="F133" s="17"/>
      <c r="G133" s="19"/>
      <c r="H133" s="8"/>
      <c r="I133" s="8"/>
      <c r="J133" s="8"/>
      <c r="K133" s="8"/>
      <c r="N133">
        <f>IF($J133="Experiential",$H133,0)</f>
        <v>0</v>
      </c>
      <c r="O133">
        <f>IF($I133="Yes",$H133,0)</f>
        <v>0</v>
      </c>
      <c r="P133">
        <f t="shared" ref="P133:P137" si="18">IF($K133="Yes",$H133,0)</f>
        <v>0</v>
      </c>
    </row>
    <row r="134" spans="1:16" x14ac:dyDescent="0.25">
      <c r="A134" s="8"/>
      <c r="B134" s="9"/>
      <c r="C134" s="17"/>
      <c r="D134" s="19"/>
      <c r="E134" s="8"/>
      <c r="F134" s="17"/>
      <c r="G134" s="19"/>
      <c r="H134" s="8"/>
      <c r="I134" s="8"/>
      <c r="J134" s="8"/>
      <c r="K134" s="8"/>
      <c r="N134">
        <f>IF($J134="Experiential",$H134,0)</f>
        <v>0</v>
      </c>
      <c r="O134">
        <f>IF($I134="Yes",$H134,0)</f>
        <v>0</v>
      </c>
      <c r="P134">
        <f t="shared" si="18"/>
        <v>0</v>
      </c>
    </row>
    <row r="135" spans="1:16" x14ac:dyDescent="0.25">
      <c r="A135" s="8"/>
      <c r="B135" s="9"/>
      <c r="C135" s="17"/>
      <c r="D135" s="19"/>
      <c r="E135" s="8"/>
      <c r="F135" s="17"/>
      <c r="G135" s="19"/>
      <c r="H135" s="8"/>
      <c r="I135" s="8"/>
      <c r="J135" s="8"/>
      <c r="K135" s="8"/>
      <c r="N135">
        <f>IF($J135="Experiential",$H135,0)</f>
        <v>0</v>
      </c>
      <c r="O135">
        <f>IF($I135="Yes",$H135,0)</f>
        <v>0</v>
      </c>
      <c r="P135">
        <f t="shared" si="18"/>
        <v>0</v>
      </c>
    </row>
    <row r="136" spans="1:16" x14ac:dyDescent="0.25">
      <c r="A136" s="8"/>
      <c r="B136" s="9"/>
      <c r="C136" s="17"/>
      <c r="D136" s="19"/>
      <c r="E136" s="8"/>
      <c r="F136" s="17"/>
      <c r="G136" s="19"/>
      <c r="H136" s="8"/>
      <c r="I136" s="8"/>
      <c r="J136" s="8"/>
      <c r="K136" s="8"/>
      <c r="N136">
        <f t="shared" ref="N136:N137" si="19">IF($J136="Experiential",$H136,0)</f>
        <v>0</v>
      </c>
      <c r="O136">
        <f t="shared" ref="O136:O137" si="20">IF($I136="Yes",$H136,0)</f>
        <v>0</v>
      </c>
      <c r="P136">
        <f t="shared" si="18"/>
        <v>0</v>
      </c>
    </row>
    <row r="137" spans="1:16" x14ac:dyDescent="0.25">
      <c r="A137" s="8"/>
      <c r="B137" s="9"/>
      <c r="C137" s="17"/>
      <c r="D137" s="19"/>
      <c r="E137" s="8"/>
      <c r="F137" s="17"/>
      <c r="G137" s="19"/>
      <c r="H137" s="8"/>
      <c r="I137" s="8"/>
      <c r="J137" s="8"/>
      <c r="K137" s="8"/>
      <c r="N137">
        <f t="shared" si="19"/>
        <v>0</v>
      </c>
      <c r="O137">
        <f t="shared" si="20"/>
        <v>0</v>
      </c>
      <c r="P137">
        <f t="shared" si="18"/>
        <v>0</v>
      </c>
    </row>
    <row r="138" spans="1:16" ht="4.5" customHeight="1" x14ac:dyDescent="0.25">
      <c r="H138"/>
      <c r="I138"/>
      <c r="J138"/>
      <c r="K138"/>
    </row>
    <row r="139" spans="1:16" x14ac:dyDescent="0.25">
      <c r="E139" s="23" t="s">
        <v>41</v>
      </c>
      <c r="F139" s="23"/>
      <c r="G139" s="23"/>
      <c r="H139" s="5">
        <f>SUM(H132:H137)</f>
        <v>0</v>
      </c>
      <c r="N139">
        <f>SUM(N132:N137)+N123</f>
        <v>0</v>
      </c>
      <c r="O139">
        <f>SUM(O132:O137)+O123</f>
        <v>0</v>
      </c>
      <c r="P139">
        <f>SUM(P132:P137)+P123</f>
        <v>0</v>
      </c>
    </row>
    <row r="140" spans="1:16" ht="15.75" x14ac:dyDescent="0.25">
      <c r="E140" s="24" t="s">
        <v>18</v>
      </c>
      <c r="F140" s="24"/>
      <c r="G140" s="24"/>
      <c r="H140" s="6">
        <f>$E$25+$H$37+$H$53+$H$65+$H$81+$H$95+$H$111+$H$123+$H$139</f>
        <v>0</v>
      </c>
    </row>
    <row r="141" spans="1:16" x14ac:dyDescent="0.25">
      <c r="E141" s="25" t="s">
        <v>14</v>
      </c>
      <c r="F141" s="25"/>
      <c r="G141" s="25"/>
      <c r="H141" s="7">
        <f>N139</f>
        <v>0</v>
      </c>
    </row>
    <row r="142" spans="1:16" x14ac:dyDescent="0.25">
      <c r="E142" s="25" t="s">
        <v>17</v>
      </c>
      <c r="F142" s="25"/>
      <c r="G142" s="25"/>
      <c r="H142" s="7">
        <f>H140-O139</f>
        <v>0</v>
      </c>
    </row>
    <row r="143" spans="1:16" x14ac:dyDescent="0.25">
      <c r="E143" s="25" t="s">
        <v>20</v>
      </c>
      <c r="F143" s="25"/>
      <c r="G143" s="25"/>
      <c r="H143" s="7">
        <f>H140-P139-G27</f>
        <v>0</v>
      </c>
    </row>
    <row r="144" spans="1:16" x14ac:dyDescent="0.25">
      <c r="E144" s="1"/>
      <c r="F144" s="1"/>
      <c r="G144" s="1"/>
    </row>
    <row r="145" spans="1:16" ht="18.75" x14ac:dyDescent="0.3">
      <c r="A145" s="33" t="s">
        <v>42</v>
      </c>
      <c r="B145" s="27"/>
      <c r="C145" s="27"/>
      <c r="D145" s="27"/>
      <c r="E145" s="27"/>
      <c r="F145" s="27"/>
      <c r="G145" s="27"/>
      <c r="H145" s="27"/>
      <c r="I145" s="27"/>
      <c r="J145" s="27"/>
      <c r="K145" s="27"/>
    </row>
    <row r="146" spans="1:16" ht="5.25" customHeight="1" x14ac:dyDescent="0.25"/>
    <row r="147" spans="1:16" s="2" customFormat="1" ht="25.5" x14ac:dyDescent="0.25">
      <c r="A147" s="3" t="s">
        <v>0</v>
      </c>
      <c r="B147" s="3" t="s">
        <v>1</v>
      </c>
      <c r="C147" s="20" t="s">
        <v>2</v>
      </c>
      <c r="D147" s="22" t="s">
        <v>2</v>
      </c>
      <c r="E147" s="3" t="s">
        <v>3</v>
      </c>
      <c r="F147" s="20" t="s">
        <v>4</v>
      </c>
      <c r="G147" s="22" t="s">
        <v>4</v>
      </c>
      <c r="H147" s="3" t="s">
        <v>5</v>
      </c>
      <c r="I147" s="4" t="s">
        <v>8</v>
      </c>
      <c r="J147" s="4" t="s">
        <v>12</v>
      </c>
      <c r="K147" s="4" t="s">
        <v>9</v>
      </c>
      <c r="N147" s="2" t="s">
        <v>6</v>
      </c>
      <c r="O147" s="2" t="s">
        <v>8</v>
      </c>
      <c r="P147" s="2" t="s">
        <v>9</v>
      </c>
    </row>
    <row r="148" spans="1:16" x14ac:dyDescent="0.25">
      <c r="A148" s="8"/>
      <c r="B148" s="9"/>
      <c r="C148" s="17"/>
      <c r="D148" s="19"/>
      <c r="E148" s="8"/>
      <c r="F148" s="17"/>
      <c r="G148" s="19"/>
      <c r="H148" s="8"/>
      <c r="I148" s="8"/>
      <c r="J148" s="8"/>
      <c r="K148" s="8"/>
      <c r="N148">
        <f t="shared" ref="N148:N151" si="21">IF($J148="Experiential",$H148,0)</f>
        <v>0</v>
      </c>
      <c r="O148">
        <f t="shared" ref="O148:O151" si="22">IF($I148="Yes",$H148,0)</f>
        <v>0</v>
      </c>
      <c r="P148">
        <f>IF($K148="Yes",$H148,0)</f>
        <v>0</v>
      </c>
    </row>
    <row r="149" spans="1:16" x14ac:dyDescent="0.25">
      <c r="A149" s="8"/>
      <c r="B149" s="9"/>
      <c r="C149" s="17"/>
      <c r="D149" s="19"/>
      <c r="E149" s="8"/>
      <c r="F149" s="17"/>
      <c r="G149" s="19"/>
      <c r="H149" s="8"/>
      <c r="I149" s="8"/>
      <c r="J149" s="8"/>
      <c r="K149" s="8"/>
      <c r="N149">
        <f t="shared" si="21"/>
        <v>0</v>
      </c>
      <c r="O149">
        <f t="shared" si="22"/>
        <v>0</v>
      </c>
      <c r="P149">
        <f t="shared" ref="P149:P151" si="23">IF($K149="Yes",$H149,0)</f>
        <v>0</v>
      </c>
    </row>
    <row r="150" spans="1:16" x14ac:dyDescent="0.25">
      <c r="A150" s="8"/>
      <c r="B150" s="9"/>
      <c r="C150" s="17"/>
      <c r="D150" s="19"/>
      <c r="E150" s="8"/>
      <c r="F150" s="17"/>
      <c r="G150" s="19"/>
      <c r="H150" s="8"/>
      <c r="I150" s="8"/>
      <c r="J150" s="8"/>
      <c r="K150" s="8"/>
      <c r="N150">
        <f t="shared" si="21"/>
        <v>0</v>
      </c>
      <c r="O150">
        <f t="shared" si="22"/>
        <v>0</v>
      </c>
      <c r="P150">
        <f t="shared" si="23"/>
        <v>0</v>
      </c>
    </row>
    <row r="151" spans="1:16" x14ac:dyDescent="0.25">
      <c r="A151" s="8"/>
      <c r="B151" s="9"/>
      <c r="C151" s="17"/>
      <c r="D151" s="19"/>
      <c r="E151" s="8"/>
      <c r="F151" s="17"/>
      <c r="G151" s="19"/>
      <c r="H151" s="8"/>
      <c r="I151" s="8"/>
      <c r="J151" s="8"/>
      <c r="K151" s="8"/>
      <c r="N151">
        <f t="shared" si="21"/>
        <v>0</v>
      </c>
      <c r="O151">
        <f t="shared" si="22"/>
        <v>0</v>
      </c>
      <c r="P151">
        <f t="shared" si="23"/>
        <v>0</v>
      </c>
    </row>
    <row r="152" spans="1:16" ht="4.5" customHeight="1" x14ac:dyDescent="0.25">
      <c r="H152"/>
      <c r="I152"/>
      <c r="J152"/>
      <c r="K152"/>
    </row>
    <row r="153" spans="1:16" x14ac:dyDescent="0.25">
      <c r="E153" s="23" t="s">
        <v>43</v>
      </c>
      <c r="F153" s="23"/>
      <c r="G153" s="23"/>
      <c r="H153" s="5">
        <f>SUM(H148:H151)</f>
        <v>0</v>
      </c>
      <c r="N153">
        <f>SUM(N148:N151)+N139</f>
        <v>0</v>
      </c>
      <c r="O153">
        <f>SUM(O148:O151)+O139</f>
        <v>0</v>
      </c>
      <c r="P153">
        <f>SUM(P148:P151)+P139</f>
        <v>0</v>
      </c>
    </row>
    <row r="154" spans="1:16" ht="15.75" x14ac:dyDescent="0.25">
      <c r="E154" s="24" t="s">
        <v>18</v>
      </c>
      <c r="F154" s="24"/>
      <c r="G154" s="24"/>
      <c r="H154" s="6">
        <f>$E$25+$H$37+$H$53+$H$65+$H$81+$H$95+$H$111+$H$123+$H$139+$H$153</f>
        <v>0</v>
      </c>
    </row>
    <row r="155" spans="1:16" x14ac:dyDescent="0.25">
      <c r="E155" s="25" t="s">
        <v>14</v>
      </c>
      <c r="F155" s="25"/>
      <c r="G155" s="25"/>
      <c r="H155" s="7">
        <f>N153</f>
        <v>0</v>
      </c>
    </row>
    <row r="156" spans="1:16" x14ac:dyDescent="0.25">
      <c r="E156" s="25" t="s">
        <v>17</v>
      </c>
      <c r="F156" s="25"/>
      <c r="G156" s="25"/>
      <c r="H156" s="7">
        <f>H154-O153</f>
        <v>0</v>
      </c>
    </row>
    <row r="157" spans="1:16" x14ac:dyDescent="0.25">
      <c r="E157" s="25" t="s">
        <v>20</v>
      </c>
      <c r="F157" s="25"/>
      <c r="G157" s="25"/>
      <c r="H157" s="7">
        <f>H154-P153-G27</f>
        <v>0</v>
      </c>
    </row>
    <row r="159" spans="1:16" ht="18.75" x14ac:dyDescent="0.3">
      <c r="A159" s="26" t="s">
        <v>44</v>
      </c>
      <c r="B159" s="34"/>
      <c r="C159" s="34"/>
      <c r="D159" s="34"/>
      <c r="E159" s="34"/>
      <c r="F159" s="34"/>
      <c r="G159" s="34"/>
      <c r="H159" s="34"/>
      <c r="I159" s="34"/>
      <c r="J159" s="34"/>
      <c r="K159" s="34"/>
    </row>
    <row r="160" spans="1:16" ht="5.25" customHeight="1" x14ac:dyDescent="0.25"/>
    <row r="161" spans="1:16" ht="25.5" x14ac:dyDescent="0.25">
      <c r="A161" s="3" t="s">
        <v>0</v>
      </c>
      <c r="B161" s="3" t="s">
        <v>1</v>
      </c>
      <c r="C161" s="20" t="s">
        <v>2</v>
      </c>
      <c r="D161" s="22" t="s">
        <v>2</v>
      </c>
      <c r="E161" s="3" t="s">
        <v>3</v>
      </c>
      <c r="F161" s="20" t="s">
        <v>4</v>
      </c>
      <c r="G161" s="22" t="s">
        <v>4</v>
      </c>
      <c r="H161" s="3" t="s">
        <v>5</v>
      </c>
      <c r="I161" s="4" t="s">
        <v>8</v>
      </c>
      <c r="J161" s="4" t="s">
        <v>12</v>
      </c>
      <c r="K161" s="4" t="s">
        <v>9</v>
      </c>
      <c r="M161" s="2"/>
      <c r="N161" s="2" t="s">
        <v>6</v>
      </c>
      <c r="O161" s="2" t="s">
        <v>8</v>
      </c>
      <c r="P161" s="2" t="s">
        <v>9</v>
      </c>
    </row>
    <row r="162" spans="1:16" x14ac:dyDescent="0.25">
      <c r="A162" s="8"/>
      <c r="B162" s="9"/>
      <c r="C162" s="17"/>
      <c r="D162" s="19"/>
      <c r="E162" s="8"/>
      <c r="F162" s="17"/>
      <c r="G162" s="19"/>
      <c r="H162" s="8"/>
      <c r="I162" s="8"/>
      <c r="J162" s="8"/>
      <c r="K162" s="8"/>
      <c r="N162">
        <f>IF($J162="Experiential",$H162,0)</f>
        <v>0</v>
      </c>
      <c r="O162">
        <f>IF($I162="Yes",$H162,0)</f>
        <v>0</v>
      </c>
      <c r="P162">
        <f>IF($K162="Yes",$H162,0)</f>
        <v>0</v>
      </c>
    </row>
    <row r="163" spans="1:16" x14ac:dyDescent="0.25">
      <c r="A163" s="8"/>
      <c r="B163" s="9"/>
      <c r="C163" s="17"/>
      <c r="D163" s="19"/>
      <c r="E163" s="8"/>
      <c r="F163" s="17"/>
      <c r="G163" s="19"/>
      <c r="H163" s="8"/>
      <c r="I163" s="8"/>
      <c r="J163" s="8"/>
      <c r="K163" s="8"/>
      <c r="N163">
        <f>IF($J163="Experiential",$H163,0)</f>
        <v>0</v>
      </c>
      <c r="O163">
        <f>IF($I163="Yes",$H163,0)</f>
        <v>0</v>
      </c>
      <c r="P163">
        <f t="shared" ref="P163:P167" si="24">IF($K163="Yes",$H163,0)</f>
        <v>0</v>
      </c>
    </row>
    <row r="164" spans="1:16" x14ac:dyDescent="0.25">
      <c r="A164" s="8"/>
      <c r="B164" s="9"/>
      <c r="C164" s="17"/>
      <c r="D164" s="19"/>
      <c r="E164" s="8"/>
      <c r="F164" s="17"/>
      <c r="G164" s="19"/>
      <c r="H164" s="8"/>
      <c r="I164" s="8"/>
      <c r="J164" s="8"/>
      <c r="K164" s="8"/>
      <c r="N164">
        <f>IF($J164="Experiential",$H164,0)</f>
        <v>0</v>
      </c>
      <c r="O164">
        <f>IF($I164="Yes",$H164,0)</f>
        <v>0</v>
      </c>
      <c r="P164">
        <f t="shared" si="24"/>
        <v>0</v>
      </c>
    </row>
    <row r="165" spans="1:16" x14ac:dyDescent="0.25">
      <c r="A165" s="8"/>
      <c r="B165" s="9"/>
      <c r="C165" s="17"/>
      <c r="D165" s="19"/>
      <c r="E165" s="8"/>
      <c r="F165" s="17"/>
      <c r="G165" s="19"/>
      <c r="H165" s="8"/>
      <c r="I165" s="8"/>
      <c r="J165" s="8"/>
      <c r="K165" s="8"/>
      <c r="N165">
        <f>IF($J165="Experiential",$H165,0)</f>
        <v>0</v>
      </c>
      <c r="O165">
        <f>IF($I165="Yes",$H165,0)</f>
        <v>0</v>
      </c>
      <c r="P165">
        <f t="shared" si="24"/>
        <v>0</v>
      </c>
    </row>
    <row r="166" spans="1:16" x14ac:dyDescent="0.25">
      <c r="A166" s="8"/>
      <c r="B166" s="9"/>
      <c r="C166" s="17"/>
      <c r="D166" s="19"/>
      <c r="E166" s="8"/>
      <c r="F166" s="17"/>
      <c r="G166" s="19"/>
      <c r="H166" s="8"/>
      <c r="I166" s="8"/>
      <c r="J166" s="8"/>
      <c r="K166" s="8"/>
      <c r="N166">
        <f t="shared" ref="N166:N167" si="25">IF($J166="Experiential",$H166,0)</f>
        <v>0</v>
      </c>
      <c r="O166">
        <f t="shared" ref="O166:O167" si="26">IF($I166="Yes",$H166,0)</f>
        <v>0</v>
      </c>
      <c r="P166">
        <f t="shared" si="24"/>
        <v>0</v>
      </c>
    </row>
    <row r="167" spans="1:16" x14ac:dyDescent="0.25">
      <c r="A167" s="8"/>
      <c r="B167" s="9"/>
      <c r="C167" s="17"/>
      <c r="D167" s="19"/>
      <c r="E167" s="8"/>
      <c r="F167" s="17"/>
      <c r="G167" s="19"/>
      <c r="H167" s="8"/>
      <c r="I167" s="8"/>
      <c r="J167" s="8"/>
      <c r="K167" s="8"/>
      <c r="N167">
        <f t="shared" si="25"/>
        <v>0</v>
      </c>
      <c r="O167">
        <f t="shared" si="26"/>
        <v>0</v>
      </c>
      <c r="P167">
        <f t="shared" si="24"/>
        <v>0</v>
      </c>
    </row>
    <row r="168" spans="1:16" ht="4.5" customHeight="1" x14ac:dyDescent="0.25">
      <c r="H168"/>
      <c r="I168"/>
      <c r="J168"/>
      <c r="K168"/>
    </row>
    <row r="169" spans="1:16" x14ac:dyDescent="0.25">
      <c r="E169" s="23" t="s">
        <v>45</v>
      </c>
      <c r="F169" s="23"/>
      <c r="G169" s="23"/>
      <c r="H169" s="5">
        <f>SUM(H162:H167)</f>
        <v>0</v>
      </c>
      <c r="N169">
        <f>SUM(N162:N167)+N153</f>
        <v>0</v>
      </c>
      <c r="O169">
        <f>SUM(O162:O167)+O153</f>
        <v>0</v>
      </c>
      <c r="P169">
        <f>SUM(P162:P167)+P153</f>
        <v>0</v>
      </c>
    </row>
    <row r="170" spans="1:16" ht="15.75" x14ac:dyDescent="0.25">
      <c r="E170" s="24" t="s">
        <v>18</v>
      </c>
      <c r="F170" s="24"/>
      <c r="G170" s="24"/>
      <c r="H170" s="6">
        <f>$E$25+$H$37+$H$53+$H$65+$H$81+$H$95+$H$111+$H$123+$H$139+$H$153+$H$169</f>
        <v>0</v>
      </c>
    </row>
    <row r="171" spans="1:16" x14ac:dyDescent="0.25">
      <c r="E171" s="25" t="s">
        <v>14</v>
      </c>
      <c r="F171" s="25"/>
      <c r="G171" s="25"/>
      <c r="H171" s="7">
        <f>N169</f>
        <v>0</v>
      </c>
    </row>
    <row r="172" spans="1:16" x14ac:dyDescent="0.25">
      <c r="E172" s="25" t="s">
        <v>17</v>
      </c>
      <c r="F172" s="25"/>
      <c r="G172" s="25"/>
      <c r="H172" s="7">
        <f>H170-O169</f>
        <v>0</v>
      </c>
    </row>
    <row r="173" spans="1:16" x14ac:dyDescent="0.25">
      <c r="E173" s="25" t="s">
        <v>20</v>
      </c>
      <c r="F173" s="25"/>
      <c r="G173" s="25"/>
      <c r="H173" s="7">
        <f>H170-P169-G27</f>
        <v>0</v>
      </c>
    </row>
    <row r="174" spans="1:16" x14ac:dyDescent="0.25">
      <c r="E174" s="1"/>
      <c r="F174" s="1"/>
      <c r="G174" s="1"/>
    </row>
    <row r="175" spans="1:16" ht="18.75" x14ac:dyDescent="0.3">
      <c r="A175" s="33" t="s">
        <v>46</v>
      </c>
      <c r="B175" s="27"/>
      <c r="C175" s="27"/>
      <c r="D175" s="27"/>
      <c r="E175" s="27"/>
      <c r="F175" s="27"/>
      <c r="G175" s="27"/>
      <c r="H175" s="27"/>
      <c r="I175" s="27"/>
      <c r="J175" s="27"/>
      <c r="K175" s="27"/>
    </row>
    <row r="176" spans="1:16" ht="5.25" customHeight="1" x14ac:dyDescent="0.25"/>
    <row r="177" spans="1:16" s="2" customFormat="1" ht="25.5" x14ac:dyDescent="0.25">
      <c r="A177" s="3" t="s">
        <v>0</v>
      </c>
      <c r="B177" s="3" t="s">
        <v>1</v>
      </c>
      <c r="C177" s="20" t="s">
        <v>2</v>
      </c>
      <c r="D177" s="22"/>
      <c r="E177" s="3" t="s">
        <v>3</v>
      </c>
      <c r="F177" s="20" t="s">
        <v>4</v>
      </c>
      <c r="G177" s="22"/>
      <c r="H177" s="3" t="s">
        <v>5</v>
      </c>
      <c r="I177" s="4" t="s">
        <v>8</v>
      </c>
      <c r="J177" s="4" t="s">
        <v>12</v>
      </c>
      <c r="K177" s="4" t="s">
        <v>9</v>
      </c>
      <c r="N177" s="2" t="s">
        <v>6</v>
      </c>
      <c r="O177" s="2" t="s">
        <v>8</v>
      </c>
      <c r="P177" s="2" t="s">
        <v>9</v>
      </c>
    </row>
    <row r="178" spans="1:16" x14ac:dyDescent="0.25">
      <c r="A178" s="8"/>
      <c r="B178" s="9"/>
      <c r="C178" s="17"/>
      <c r="D178" s="19"/>
      <c r="E178" s="8"/>
      <c r="F178" s="17"/>
      <c r="G178" s="19"/>
      <c r="H178" s="8"/>
      <c r="I178" s="8"/>
      <c r="J178" s="8"/>
      <c r="K178" s="8"/>
      <c r="N178">
        <f>IF($J178="Experiential",$H178,0)</f>
        <v>0</v>
      </c>
      <c r="O178">
        <f>IF($I178="Yes",$H178,0)</f>
        <v>0</v>
      </c>
      <c r="P178">
        <f>IF($K178="Yes",$H178,0)</f>
        <v>0</v>
      </c>
    </row>
    <row r="179" spans="1:16" x14ac:dyDescent="0.25">
      <c r="A179" s="8"/>
      <c r="B179" s="9"/>
      <c r="C179" s="17"/>
      <c r="D179" s="19"/>
      <c r="E179" s="8"/>
      <c r="F179" s="17"/>
      <c r="G179" s="19"/>
      <c r="H179" s="8"/>
      <c r="I179" s="8"/>
      <c r="J179" s="8"/>
      <c r="K179" s="8"/>
      <c r="N179">
        <f>IF($J179="Experiential",$H179,0)</f>
        <v>0</v>
      </c>
      <c r="O179">
        <f>IF($I179="Yes",$H179,0)</f>
        <v>0</v>
      </c>
      <c r="P179">
        <f t="shared" ref="P179" si="27">IF($K179="Yes",$H179,0)</f>
        <v>0</v>
      </c>
    </row>
    <row r="180" spans="1:16" ht="4.5" customHeight="1" x14ac:dyDescent="0.25">
      <c r="H180"/>
      <c r="I180"/>
      <c r="J180"/>
      <c r="K180"/>
    </row>
    <row r="181" spans="1:16" x14ac:dyDescent="0.25">
      <c r="E181" s="23" t="s">
        <v>47</v>
      </c>
      <c r="F181" s="23"/>
      <c r="G181" s="23"/>
      <c r="H181" s="5">
        <f>SUM(H178:H179)</f>
        <v>0</v>
      </c>
      <c r="N181">
        <f>SUM(N178:N179)+N169</f>
        <v>0</v>
      </c>
      <c r="O181">
        <f t="shared" ref="O181:P181" si="28">SUM(O178:O179)+O169</f>
        <v>0</v>
      </c>
      <c r="P181">
        <f t="shared" si="28"/>
        <v>0</v>
      </c>
    </row>
    <row r="182" spans="1:16" ht="15.75" x14ac:dyDescent="0.25">
      <c r="E182" s="24" t="s">
        <v>18</v>
      </c>
      <c r="F182" s="24"/>
      <c r="G182" s="24"/>
      <c r="H182" s="6">
        <f>$E$25+$H$37+$H$53+$H$65+$H$81+$H$95+$H$111+$H$123+$H$139+$H$153+$H$169+$H$181</f>
        <v>0</v>
      </c>
    </row>
    <row r="183" spans="1:16" x14ac:dyDescent="0.25">
      <c r="E183" s="25" t="s">
        <v>14</v>
      </c>
      <c r="F183" s="25"/>
      <c r="G183" s="25"/>
      <c r="H183" s="7">
        <f>N181</f>
        <v>0</v>
      </c>
    </row>
    <row r="184" spans="1:16" x14ac:dyDescent="0.25">
      <c r="E184" s="25" t="s">
        <v>17</v>
      </c>
      <c r="F184" s="25"/>
      <c r="G184" s="25"/>
      <c r="H184" s="7">
        <f>H182-O181</f>
        <v>0</v>
      </c>
    </row>
    <row r="185" spans="1:16" x14ac:dyDescent="0.25">
      <c r="E185" s="25" t="s">
        <v>20</v>
      </c>
      <c r="F185" s="25"/>
      <c r="G185" s="25"/>
      <c r="H185" s="7">
        <f>H182+P181-G27</f>
        <v>0</v>
      </c>
    </row>
    <row r="187" spans="1:16" ht="18.75" x14ac:dyDescent="0.3">
      <c r="A187" s="26" t="s">
        <v>48</v>
      </c>
      <c r="B187" s="34"/>
      <c r="C187" s="34"/>
      <c r="D187" s="34"/>
      <c r="E187" s="34"/>
      <c r="F187" s="34"/>
      <c r="G187" s="34"/>
      <c r="H187" s="34"/>
      <c r="I187" s="34"/>
      <c r="J187" s="34"/>
      <c r="K187" s="34"/>
    </row>
    <row r="188" spans="1:16" ht="5.25" customHeight="1" x14ac:dyDescent="0.25"/>
    <row r="189" spans="1:16" ht="25.5" x14ac:dyDescent="0.25">
      <c r="A189" s="3" t="s">
        <v>0</v>
      </c>
      <c r="B189" s="3" t="s">
        <v>1</v>
      </c>
      <c r="C189" s="20" t="s">
        <v>2</v>
      </c>
      <c r="D189" s="22" t="s">
        <v>2</v>
      </c>
      <c r="E189" s="3" t="s">
        <v>3</v>
      </c>
      <c r="F189" s="20" t="s">
        <v>4</v>
      </c>
      <c r="G189" s="22"/>
      <c r="H189" s="3" t="s">
        <v>5</v>
      </c>
      <c r="I189" s="4" t="s">
        <v>8</v>
      </c>
      <c r="J189" s="4" t="s">
        <v>12</v>
      </c>
      <c r="K189" s="4" t="s">
        <v>9</v>
      </c>
      <c r="M189" s="2"/>
      <c r="N189" s="2" t="s">
        <v>6</v>
      </c>
      <c r="O189" s="2" t="s">
        <v>8</v>
      </c>
      <c r="P189" s="2" t="s">
        <v>9</v>
      </c>
    </row>
    <row r="190" spans="1:16" x14ac:dyDescent="0.25">
      <c r="A190" s="8"/>
      <c r="B190" s="9"/>
      <c r="C190" s="17"/>
      <c r="D190" s="19"/>
      <c r="E190" s="8"/>
      <c r="F190" s="17"/>
      <c r="G190" s="19"/>
      <c r="H190" s="8"/>
      <c r="I190" s="8"/>
      <c r="J190" s="8"/>
      <c r="K190" s="8"/>
      <c r="N190">
        <f>IF($J190="Experiential",$H190,0)</f>
        <v>0</v>
      </c>
      <c r="O190">
        <f>IF($I190="Yes",$H190,0)</f>
        <v>0</v>
      </c>
      <c r="P190">
        <f>IF($K190="Yes",$H190,0)</f>
        <v>0</v>
      </c>
    </row>
    <row r="191" spans="1:16" x14ac:dyDescent="0.25">
      <c r="A191" s="8"/>
      <c r="B191" s="9"/>
      <c r="C191" s="17"/>
      <c r="D191" s="19"/>
      <c r="E191" s="8"/>
      <c r="F191" s="17"/>
      <c r="G191" s="19"/>
      <c r="H191" s="8"/>
      <c r="I191" s="8"/>
      <c r="J191" s="8"/>
      <c r="K191" s="8"/>
      <c r="N191">
        <f>IF($J191="Experiential",$H191,0)</f>
        <v>0</v>
      </c>
      <c r="O191">
        <f>IF($I191="Yes",$H191,0)</f>
        <v>0</v>
      </c>
      <c r="P191">
        <f t="shared" ref="P191:P195" si="29">IF($K191="Yes",$H191,0)</f>
        <v>0</v>
      </c>
    </row>
    <row r="192" spans="1:16" x14ac:dyDescent="0.25">
      <c r="A192" s="8"/>
      <c r="B192" s="9"/>
      <c r="C192" s="17"/>
      <c r="D192" s="19"/>
      <c r="E192" s="8"/>
      <c r="F192" s="17"/>
      <c r="G192" s="19"/>
      <c r="H192" s="8"/>
      <c r="I192" s="8"/>
      <c r="J192" s="8"/>
      <c r="K192" s="8"/>
      <c r="N192">
        <f>IF($J192="Experiential",$H192,0)</f>
        <v>0</v>
      </c>
      <c r="O192">
        <f>IF($I192="Yes",$H192,0)</f>
        <v>0</v>
      </c>
      <c r="P192">
        <f t="shared" si="29"/>
        <v>0</v>
      </c>
    </row>
    <row r="193" spans="1:16" x14ac:dyDescent="0.25">
      <c r="A193" s="8"/>
      <c r="B193" s="9"/>
      <c r="C193" s="17"/>
      <c r="D193" s="19"/>
      <c r="E193" s="8"/>
      <c r="F193" s="17"/>
      <c r="G193" s="19"/>
      <c r="H193" s="8"/>
      <c r="I193" s="8"/>
      <c r="J193" s="8"/>
      <c r="K193" s="8"/>
      <c r="N193">
        <f>IF($J193="Experiential",$H193,0)</f>
        <v>0</v>
      </c>
      <c r="O193">
        <f>IF($I193="Yes",$H193,0)</f>
        <v>0</v>
      </c>
      <c r="P193">
        <f t="shared" si="29"/>
        <v>0</v>
      </c>
    </row>
    <row r="194" spans="1:16" x14ac:dyDescent="0.25">
      <c r="A194" s="8"/>
      <c r="B194" s="9"/>
      <c r="C194" s="17"/>
      <c r="D194" s="19"/>
      <c r="E194" s="8"/>
      <c r="F194" s="17"/>
      <c r="G194" s="19"/>
      <c r="H194" s="8"/>
      <c r="I194" s="8"/>
      <c r="J194" s="8"/>
      <c r="K194" s="8"/>
      <c r="N194">
        <f t="shared" ref="N194:N195" si="30">IF($J194="Experiential",$H194,0)</f>
        <v>0</v>
      </c>
      <c r="O194">
        <f t="shared" ref="O194:O195" si="31">IF($I194="Yes",$H194,0)</f>
        <v>0</v>
      </c>
      <c r="P194">
        <f t="shared" si="29"/>
        <v>0</v>
      </c>
    </row>
    <row r="195" spans="1:16" x14ac:dyDescent="0.25">
      <c r="A195" s="8"/>
      <c r="B195" s="9"/>
      <c r="C195" s="17"/>
      <c r="D195" s="19"/>
      <c r="E195" s="8"/>
      <c r="F195" s="17"/>
      <c r="G195" s="19"/>
      <c r="H195" s="8"/>
      <c r="I195" s="8"/>
      <c r="J195" s="8"/>
      <c r="K195" s="8"/>
      <c r="N195">
        <f t="shared" si="30"/>
        <v>0</v>
      </c>
      <c r="O195">
        <f t="shared" si="31"/>
        <v>0</v>
      </c>
      <c r="P195">
        <f t="shared" si="29"/>
        <v>0</v>
      </c>
    </row>
    <row r="196" spans="1:16" ht="4.5" customHeight="1" x14ac:dyDescent="0.25">
      <c r="H196"/>
      <c r="I196"/>
      <c r="J196"/>
      <c r="K196"/>
    </row>
    <row r="197" spans="1:16" x14ac:dyDescent="0.25">
      <c r="E197" s="23" t="s">
        <v>54</v>
      </c>
      <c r="F197" s="23"/>
      <c r="G197" s="23"/>
      <c r="H197" s="5">
        <f>SUM(H190:H195)</f>
        <v>0</v>
      </c>
      <c r="N197">
        <f>SUM(N190:N195)+N181</f>
        <v>0</v>
      </c>
      <c r="O197">
        <f>SUM(O190:O195)+O181</f>
        <v>0</v>
      </c>
      <c r="P197">
        <f>SUM(P190:P195)+P181</f>
        <v>0</v>
      </c>
    </row>
    <row r="198" spans="1:16" ht="15.75" x14ac:dyDescent="0.25">
      <c r="E198" s="24" t="s">
        <v>18</v>
      </c>
      <c r="F198" s="24"/>
      <c r="G198" s="24"/>
      <c r="H198" s="6">
        <f>$E$25+$H$37+$H$53+$H$65+$H$81+$H$95+$H$111+$H$123+$H$139+$H$153+$H$169+$H$181+$H$197</f>
        <v>0</v>
      </c>
    </row>
    <row r="199" spans="1:16" x14ac:dyDescent="0.25">
      <c r="E199" s="25" t="s">
        <v>14</v>
      </c>
      <c r="F199" s="25"/>
      <c r="G199" s="25"/>
      <c r="H199" s="7">
        <f>N197</f>
        <v>0</v>
      </c>
    </row>
    <row r="200" spans="1:16" x14ac:dyDescent="0.25">
      <c r="E200" s="25" t="s">
        <v>17</v>
      </c>
      <c r="F200" s="25"/>
      <c r="G200" s="25"/>
      <c r="H200" s="7">
        <f>H198-O197</f>
        <v>0</v>
      </c>
    </row>
    <row r="201" spans="1:16" x14ac:dyDescent="0.25">
      <c r="E201" s="25" t="s">
        <v>20</v>
      </c>
      <c r="F201" s="25"/>
      <c r="G201" s="25"/>
      <c r="H201" s="7">
        <f>H198-P197-G27</f>
        <v>0</v>
      </c>
    </row>
    <row r="202" spans="1:16" x14ac:dyDescent="0.25">
      <c r="H202"/>
    </row>
    <row r="203" spans="1:16" ht="18.75" x14ac:dyDescent="0.3">
      <c r="E203" s="35" t="s">
        <v>23</v>
      </c>
      <c r="F203" s="36"/>
      <c r="G203" s="36"/>
      <c r="H203" s="37"/>
    </row>
    <row r="204" spans="1:16" x14ac:dyDescent="0.25">
      <c r="E204" s="29" t="s">
        <v>27</v>
      </c>
      <c r="F204" s="30"/>
      <c r="G204" s="31"/>
      <c r="H204" s="10">
        <f>$H$37</f>
        <v>0</v>
      </c>
    </row>
    <row r="205" spans="1:16" x14ac:dyDescent="0.25">
      <c r="E205" s="29" t="s">
        <v>49</v>
      </c>
      <c r="F205" s="30"/>
      <c r="G205" s="31"/>
      <c r="H205" s="10">
        <f>$H$53+$H$81</f>
        <v>0</v>
      </c>
    </row>
    <row r="206" spans="1:16" x14ac:dyDescent="0.25">
      <c r="E206" s="29" t="s">
        <v>50</v>
      </c>
      <c r="F206" s="30"/>
      <c r="G206" s="31"/>
      <c r="H206" s="10">
        <f>$H$95</f>
        <v>0</v>
      </c>
    </row>
    <row r="207" spans="1:16" x14ac:dyDescent="0.25">
      <c r="E207" s="29" t="s">
        <v>51</v>
      </c>
      <c r="F207" s="30"/>
      <c r="G207" s="31"/>
      <c r="H207" s="10">
        <f>$H$111+$H$139</f>
        <v>0</v>
      </c>
    </row>
    <row r="208" spans="1:16" x14ac:dyDescent="0.25">
      <c r="E208" s="29" t="s">
        <v>52</v>
      </c>
      <c r="F208" s="30"/>
      <c r="G208" s="31"/>
      <c r="H208" s="10">
        <f>$H$153</f>
        <v>0</v>
      </c>
    </row>
    <row r="209" spans="1:11" x14ac:dyDescent="0.25">
      <c r="E209" s="29" t="s">
        <v>53</v>
      </c>
      <c r="F209" s="30"/>
      <c r="G209" s="31"/>
      <c r="H209" s="10">
        <f>$H$169+$H$197</f>
        <v>0</v>
      </c>
    </row>
    <row r="210" spans="1:11" x14ac:dyDescent="0.25">
      <c r="E210" s="29" t="s">
        <v>24</v>
      </c>
      <c r="F210" s="30"/>
      <c r="G210" s="31"/>
      <c r="H210" s="10">
        <f>$H$65+$H$123+$H$181</f>
        <v>0</v>
      </c>
    </row>
    <row r="211" spans="1:11" x14ac:dyDescent="0.25">
      <c r="E211" s="38" t="s">
        <v>25</v>
      </c>
      <c r="F211" s="39"/>
      <c r="G211" s="40"/>
      <c r="H211" s="11">
        <f>SUM(H204:H210)+E25</f>
        <v>0</v>
      </c>
    </row>
    <row r="213" spans="1:11" ht="18.75" x14ac:dyDescent="0.3">
      <c r="A213" s="26" t="s">
        <v>21</v>
      </c>
      <c r="B213" s="26"/>
      <c r="C213" s="26"/>
      <c r="D213" s="26"/>
      <c r="E213" s="26"/>
      <c r="F213" s="26"/>
      <c r="G213" s="26"/>
      <c r="H213" s="26"/>
      <c r="I213" s="26"/>
      <c r="J213" s="26"/>
      <c r="K213" s="26"/>
    </row>
    <row r="214" spans="1:11" ht="5.25" customHeight="1" x14ac:dyDescent="0.25"/>
    <row r="215" spans="1:11" x14ac:dyDescent="0.25">
      <c r="A215" s="20" t="s">
        <v>22</v>
      </c>
      <c r="B215" s="21"/>
      <c r="C215" s="21"/>
      <c r="D215" s="22"/>
      <c r="E215" s="3" t="s">
        <v>5</v>
      </c>
      <c r="G215" s="20" t="s">
        <v>22</v>
      </c>
      <c r="H215" s="21"/>
      <c r="I215" s="21"/>
      <c r="J215" s="22"/>
      <c r="K215" s="3" t="s">
        <v>5</v>
      </c>
    </row>
    <row r="216" spans="1:11" x14ac:dyDescent="0.25">
      <c r="A216" s="17"/>
      <c r="B216" s="18"/>
      <c r="C216" s="18"/>
      <c r="D216" s="19"/>
      <c r="E216" s="9"/>
      <c r="G216" s="17"/>
      <c r="H216" s="18"/>
      <c r="I216" s="18"/>
      <c r="J216" s="19"/>
      <c r="K216" s="9"/>
    </row>
    <row r="217" spans="1:11" x14ac:dyDescent="0.25">
      <c r="A217" s="17"/>
      <c r="B217" s="18"/>
      <c r="C217" s="18"/>
      <c r="D217" s="19"/>
      <c r="E217" s="9"/>
      <c r="G217" s="17"/>
      <c r="H217" s="18"/>
      <c r="I217" s="18"/>
      <c r="J217" s="19"/>
      <c r="K217" s="9"/>
    </row>
    <row r="218" spans="1:11" x14ac:dyDescent="0.25">
      <c r="A218" s="17"/>
      <c r="B218" s="18"/>
      <c r="C218" s="18"/>
      <c r="D218" s="19"/>
      <c r="E218" s="9"/>
      <c r="G218" s="17"/>
      <c r="H218" s="18"/>
      <c r="I218" s="18"/>
      <c r="J218" s="19"/>
      <c r="K218" s="9"/>
    </row>
    <row r="219" spans="1:11" x14ac:dyDescent="0.25">
      <c r="A219" s="17"/>
      <c r="B219" s="18"/>
      <c r="C219" s="18"/>
      <c r="D219" s="19"/>
      <c r="E219" s="9"/>
      <c r="G219" s="17"/>
      <c r="H219" s="18"/>
      <c r="I219" s="18"/>
      <c r="J219" s="19"/>
      <c r="K219" s="9"/>
    </row>
    <row r="220" spans="1:11" x14ac:dyDescent="0.25">
      <c r="A220" s="17"/>
      <c r="B220" s="18"/>
      <c r="C220" s="18"/>
      <c r="D220" s="19"/>
      <c r="E220" s="9"/>
      <c r="G220" s="17"/>
      <c r="H220" s="18"/>
      <c r="I220" s="18"/>
      <c r="J220" s="19"/>
      <c r="K220" s="9"/>
    </row>
    <row r="221" spans="1:11" x14ac:dyDescent="0.25">
      <c r="A221" s="17"/>
      <c r="B221" s="18"/>
      <c r="C221" s="18"/>
      <c r="D221" s="19"/>
      <c r="E221" s="9"/>
      <c r="G221" s="17"/>
      <c r="H221" s="18"/>
      <c r="I221" s="18"/>
      <c r="J221" s="19"/>
      <c r="K221" s="9"/>
    </row>
    <row r="222" spans="1:11" x14ac:dyDescent="0.25">
      <c r="A222" s="17"/>
      <c r="B222" s="18"/>
      <c r="C222" s="18"/>
      <c r="D222" s="19"/>
      <c r="E222" s="9"/>
      <c r="G222" s="17"/>
      <c r="H222" s="18"/>
      <c r="I222" s="18"/>
      <c r="J222" s="19"/>
      <c r="K222" s="9"/>
    </row>
    <row r="223" spans="1:11" x14ac:dyDescent="0.25">
      <c r="A223" s="17"/>
      <c r="B223" s="18"/>
      <c r="C223" s="18"/>
      <c r="D223" s="19"/>
      <c r="E223" s="9"/>
      <c r="G223" s="17"/>
      <c r="H223" s="18"/>
      <c r="I223" s="18"/>
      <c r="J223" s="19"/>
      <c r="K223" s="9"/>
    </row>
    <row r="224" spans="1:11" x14ac:dyDescent="0.25">
      <c r="A224" s="17"/>
      <c r="B224" s="18"/>
      <c r="C224" s="18"/>
      <c r="D224" s="19"/>
      <c r="E224" s="9"/>
      <c r="G224" s="17"/>
      <c r="H224" s="18"/>
      <c r="I224" s="18"/>
      <c r="J224" s="19"/>
      <c r="K224" s="9"/>
    </row>
    <row r="225" spans="1:11" x14ac:dyDescent="0.25">
      <c r="A225" s="17"/>
      <c r="B225" s="18"/>
      <c r="C225" s="18"/>
      <c r="D225" s="19"/>
      <c r="E225" s="9"/>
      <c r="G225" s="17"/>
      <c r="H225" s="18"/>
      <c r="I225" s="18"/>
      <c r="J225" s="19"/>
      <c r="K225" s="9"/>
    </row>
    <row r="226" spans="1:11" x14ac:dyDescent="0.25">
      <c r="A226" s="17"/>
      <c r="B226" s="18"/>
      <c r="C226" s="18"/>
      <c r="D226" s="19"/>
      <c r="E226" s="9"/>
      <c r="G226" s="17"/>
      <c r="H226" s="18"/>
      <c r="I226" s="18"/>
      <c r="J226" s="19"/>
      <c r="K226" s="9"/>
    </row>
    <row r="227" spans="1:11" x14ac:dyDescent="0.25">
      <c r="A227" s="17"/>
      <c r="B227" s="18"/>
      <c r="C227" s="18"/>
      <c r="D227" s="19"/>
      <c r="E227" s="9"/>
      <c r="G227" s="17"/>
      <c r="H227" s="18"/>
      <c r="I227" s="18"/>
      <c r="J227" s="19"/>
      <c r="K227" s="9"/>
    </row>
    <row r="228" spans="1:11" x14ac:dyDescent="0.25">
      <c r="A228" s="17"/>
      <c r="B228" s="18"/>
      <c r="C228" s="18"/>
      <c r="D228" s="19"/>
      <c r="E228" s="9"/>
      <c r="G228" s="17"/>
      <c r="H228" s="18"/>
      <c r="I228" s="18"/>
      <c r="J228" s="19"/>
      <c r="K228" s="9"/>
    </row>
    <row r="229" spans="1:11" x14ac:dyDescent="0.25">
      <c r="A229" s="17"/>
      <c r="B229" s="18"/>
      <c r="C229" s="18"/>
      <c r="D229" s="19"/>
      <c r="E229" s="9"/>
      <c r="G229" s="17"/>
      <c r="H229" s="18"/>
      <c r="I229" s="18"/>
      <c r="J229" s="19"/>
      <c r="K229" s="9"/>
    </row>
    <row r="230" spans="1:11" x14ac:dyDescent="0.25">
      <c r="A230" s="17"/>
      <c r="B230" s="18"/>
      <c r="C230" s="18"/>
      <c r="D230" s="19"/>
      <c r="E230" s="9"/>
      <c r="G230" s="17"/>
      <c r="H230" s="18"/>
      <c r="I230" s="18"/>
      <c r="J230" s="19"/>
      <c r="K230" s="9"/>
    </row>
    <row r="231" spans="1:11" x14ac:dyDescent="0.25">
      <c r="A231" s="17"/>
      <c r="B231" s="18"/>
      <c r="C231" s="18"/>
      <c r="D231" s="19"/>
      <c r="E231" s="9"/>
      <c r="G231" s="17"/>
      <c r="H231" s="18"/>
      <c r="I231" s="18"/>
      <c r="J231" s="19"/>
      <c r="K231" s="9"/>
    </row>
  </sheetData>
  <sheetProtection algorithmName="SHA-512" hashValue="aSG0k7qxAkIqMPLClXyNT508/Q8lu6MbbveMBRpuEiY2kzn1aQLkv8vd2/gdmPV1dN6V8yz0fu+FtpnHq/YrYA==" saltValue="Ujc+E7KCABoGrwHn2hdhjg==" spinCount="100000" sheet="1" objects="1" scenarios="1"/>
  <mergeCells count="254">
    <mergeCell ref="E198:G198"/>
    <mergeCell ref="E199:G199"/>
    <mergeCell ref="E200:G200"/>
    <mergeCell ref="E201:G201"/>
    <mergeCell ref="E208:G208"/>
    <mergeCell ref="E209:G209"/>
    <mergeCell ref="C195:D195"/>
    <mergeCell ref="F195:G195"/>
    <mergeCell ref="E197:G197"/>
    <mergeCell ref="C190:D190"/>
    <mergeCell ref="F190:G190"/>
    <mergeCell ref="C191:D191"/>
    <mergeCell ref="F191:G191"/>
    <mergeCell ref="C192:D192"/>
    <mergeCell ref="F192:G192"/>
    <mergeCell ref="C193:D193"/>
    <mergeCell ref="F193:G193"/>
    <mergeCell ref="C194:D194"/>
    <mergeCell ref="F194:G194"/>
    <mergeCell ref="C179:D179"/>
    <mergeCell ref="F179:G179"/>
    <mergeCell ref="E181:G181"/>
    <mergeCell ref="E182:G182"/>
    <mergeCell ref="E183:G183"/>
    <mergeCell ref="E184:G184"/>
    <mergeCell ref="E185:G185"/>
    <mergeCell ref="A187:K187"/>
    <mergeCell ref="C189:D189"/>
    <mergeCell ref="F189:G189"/>
    <mergeCell ref="E170:G170"/>
    <mergeCell ref="E171:G171"/>
    <mergeCell ref="E172:G172"/>
    <mergeCell ref="E173:G173"/>
    <mergeCell ref="A175:K175"/>
    <mergeCell ref="C177:D177"/>
    <mergeCell ref="F177:G177"/>
    <mergeCell ref="C178:D178"/>
    <mergeCell ref="F178:G178"/>
    <mergeCell ref="E169:G169"/>
    <mergeCell ref="C162:D162"/>
    <mergeCell ref="F162:G162"/>
    <mergeCell ref="C163:D163"/>
    <mergeCell ref="F163:G163"/>
    <mergeCell ref="C164:D164"/>
    <mergeCell ref="F164:G164"/>
    <mergeCell ref="C165:D165"/>
    <mergeCell ref="F165:G165"/>
    <mergeCell ref="C166:D166"/>
    <mergeCell ref="F166:G166"/>
    <mergeCell ref="E38:G38"/>
    <mergeCell ref="E39:G39"/>
    <mergeCell ref="A29:K29"/>
    <mergeCell ref="E53:G53"/>
    <mergeCell ref="E54:G54"/>
    <mergeCell ref="A23:K23"/>
    <mergeCell ref="E25:G25"/>
    <mergeCell ref="C167:D167"/>
    <mergeCell ref="F167:G167"/>
    <mergeCell ref="F108:G108"/>
    <mergeCell ref="F105:G105"/>
    <mergeCell ref="F106:G106"/>
    <mergeCell ref="F109:G109"/>
    <mergeCell ref="F104:G104"/>
    <mergeCell ref="E68:G68"/>
    <mergeCell ref="E69:G69"/>
    <mergeCell ref="F79:G79"/>
    <mergeCell ref="I1:J1"/>
    <mergeCell ref="A71:K71"/>
    <mergeCell ref="E81:G81"/>
    <mergeCell ref="C74:D74"/>
    <mergeCell ref="C73:D73"/>
    <mergeCell ref="F34:G34"/>
    <mergeCell ref="F33:G33"/>
    <mergeCell ref="F32:G32"/>
    <mergeCell ref="F31:G31"/>
    <mergeCell ref="F45:G45"/>
    <mergeCell ref="F46:G46"/>
    <mergeCell ref="F47:G47"/>
    <mergeCell ref="F48:G48"/>
    <mergeCell ref="F49:G49"/>
    <mergeCell ref="E37:G37"/>
    <mergeCell ref="E41:G41"/>
    <mergeCell ref="C31:D31"/>
    <mergeCell ref="C79:D79"/>
    <mergeCell ref="C78:D78"/>
    <mergeCell ref="C77:D77"/>
    <mergeCell ref="C76:D76"/>
    <mergeCell ref="C75:D75"/>
    <mergeCell ref="E55:G55"/>
    <mergeCell ref="E56:G56"/>
    <mergeCell ref="E57:G57"/>
    <mergeCell ref="F73:G73"/>
    <mergeCell ref="C35:D35"/>
    <mergeCell ref="C34:D34"/>
    <mergeCell ref="C51:D51"/>
    <mergeCell ref="C50:D50"/>
    <mergeCell ref="C49:D49"/>
    <mergeCell ref="C48:D48"/>
    <mergeCell ref="C47:D47"/>
    <mergeCell ref="C46:D46"/>
    <mergeCell ref="C45:D45"/>
    <mergeCell ref="F35:G35"/>
    <mergeCell ref="F50:G50"/>
    <mergeCell ref="F51:G51"/>
    <mergeCell ref="E66:G66"/>
    <mergeCell ref="E40:G40"/>
    <mergeCell ref="A145:K145"/>
    <mergeCell ref="C147:D147"/>
    <mergeCell ref="F147:G147"/>
    <mergeCell ref="C148:D148"/>
    <mergeCell ref="F148:G148"/>
    <mergeCell ref="C149:D149"/>
    <mergeCell ref="F149:G149"/>
    <mergeCell ref="C33:D33"/>
    <mergeCell ref="C32:D32"/>
    <mergeCell ref="F136:G136"/>
    <mergeCell ref="A101:K101"/>
    <mergeCell ref="E111:G111"/>
    <mergeCell ref="E112:G112"/>
    <mergeCell ref="E113:G113"/>
    <mergeCell ref="E114:G114"/>
    <mergeCell ref="C103:D103"/>
    <mergeCell ref="C104:D104"/>
    <mergeCell ref="C105:D105"/>
    <mergeCell ref="C106:D106"/>
    <mergeCell ref="C107:D107"/>
    <mergeCell ref="C108:D108"/>
    <mergeCell ref="C109:D109"/>
    <mergeCell ref="F103:G103"/>
    <mergeCell ref="F107:G107"/>
    <mergeCell ref="E115:G115"/>
    <mergeCell ref="A129:K129"/>
    <mergeCell ref="E139:G139"/>
    <mergeCell ref="E140:G140"/>
    <mergeCell ref="E141:G141"/>
    <mergeCell ref="C131:D131"/>
    <mergeCell ref="C132:D132"/>
    <mergeCell ref="C133:D133"/>
    <mergeCell ref="C134:D134"/>
    <mergeCell ref="C135:D135"/>
    <mergeCell ref="C136:D136"/>
    <mergeCell ref="C137:D137"/>
    <mergeCell ref="F131:G131"/>
    <mergeCell ref="A43:K43"/>
    <mergeCell ref="E203:H203"/>
    <mergeCell ref="E211:G211"/>
    <mergeCell ref="E85:G85"/>
    <mergeCell ref="F63:G63"/>
    <mergeCell ref="A59:K59"/>
    <mergeCell ref="C61:D61"/>
    <mergeCell ref="F61:G61"/>
    <mergeCell ref="C62:D62"/>
    <mergeCell ref="F62:G62"/>
    <mergeCell ref="F135:G135"/>
    <mergeCell ref="F134:G134"/>
    <mergeCell ref="F133:G133"/>
    <mergeCell ref="F132:G132"/>
    <mergeCell ref="F74:G74"/>
    <mergeCell ref="F75:G75"/>
    <mergeCell ref="F76:G76"/>
    <mergeCell ref="F77:G77"/>
    <mergeCell ref="F78:G78"/>
    <mergeCell ref="F89:G89"/>
    <mergeCell ref="F90:G90"/>
    <mergeCell ref="E65:G65"/>
    <mergeCell ref="E142:G142"/>
    <mergeCell ref="E143:G143"/>
    <mergeCell ref="G223:J223"/>
    <mergeCell ref="G224:J224"/>
    <mergeCell ref="G225:J225"/>
    <mergeCell ref="G226:J226"/>
    <mergeCell ref="G227:J227"/>
    <mergeCell ref="G228:J228"/>
    <mergeCell ref="A227:D227"/>
    <mergeCell ref="A228:D228"/>
    <mergeCell ref="A219:D219"/>
    <mergeCell ref="A220:D220"/>
    <mergeCell ref="A221:D221"/>
    <mergeCell ref="A222:D222"/>
    <mergeCell ref="A223:D223"/>
    <mergeCell ref="A226:D226"/>
    <mergeCell ref="A224:D224"/>
    <mergeCell ref="G216:J216"/>
    <mergeCell ref="G217:J217"/>
    <mergeCell ref="G218:J218"/>
    <mergeCell ref="G219:J219"/>
    <mergeCell ref="G220:J220"/>
    <mergeCell ref="G221:J221"/>
    <mergeCell ref="G222:J222"/>
    <mergeCell ref="F91:G91"/>
    <mergeCell ref="A117:K117"/>
    <mergeCell ref="C150:D150"/>
    <mergeCell ref="F150:G150"/>
    <mergeCell ref="C151:D151"/>
    <mergeCell ref="F151:G151"/>
    <mergeCell ref="E153:G153"/>
    <mergeCell ref="E154:G154"/>
    <mergeCell ref="E155:G155"/>
    <mergeCell ref="E156:G156"/>
    <mergeCell ref="E157:G157"/>
    <mergeCell ref="A159:K159"/>
    <mergeCell ref="C161:D161"/>
    <mergeCell ref="F161:G161"/>
    <mergeCell ref="C93:D93"/>
    <mergeCell ref="A218:D218"/>
    <mergeCell ref="A213:K213"/>
    <mergeCell ref="A87:K87"/>
    <mergeCell ref="A225:D225"/>
    <mergeCell ref="G215:J215"/>
    <mergeCell ref="C1:F1"/>
    <mergeCell ref="E210:G210"/>
    <mergeCell ref="E207:G207"/>
    <mergeCell ref="E206:G206"/>
    <mergeCell ref="E205:G205"/>
    <mergeCell ref="E204:G204"/>
    <mergeCell ref="E123:G123"/>
    <mergeCell ref="E124:G124"/>
    <mergeCell ref="E125:G125"/>
    <mergeCell ref="E126:G126"/>
    <mergeCell ref="E127:G127"/>
    <mergeCell ref="C119:D119"/>
    <mergeCell ref="F119:G119"/>
    <mergeCell ref="C120:D120"/>
    <mergeCell ref="F120:G120"/>
    <mergeCell ref="C121:D121"/>
    <mergeCell ref="E82:G82"/>
    <mergeCell ref="E83:G83"/>
    <mergeCell ref="E84:G84"/>
    <mergeCell ref="E67:G67"/>
    <mergeCell ref="A18:K21"/>
    <mergeCell ref="E27:F27"/>
    <mergeCell ref="A229:D229"/>
    <mergeCell ref="G229:J229"/>
    <mergeCell ref="A230:D230"/>
    <mergeCell ref="G230:J230"/>
    <mergeCell ref="A231:D231"/>
    <mergeCell ref="G231:J231"/>
    <mergeCell ref="C63:D63"/>
    <mergeCell ref="A215:D215"/>
    <mergeCell ref="A216:D216"/>
    <mergeCell ref="A217:D217"/>
    <mergeCell ref="F92:G92"/>
    <mergeCell ref="F93:G93"/>
    <mergeCell ref="F137:G137"/>
    <mergeCell ref="E95:G95"/>
    <mergeCell ref="E96:G96"/>
    <mergeCell ref="E97:G97"/>
    <mergeCell ref="E98:G98"/>
    <mergeCell ref="E99:G99"/>
    <mergeCell ref="F121:G121"/>
    <mergeCell ref="C89:D89"/>
    <mergeCell ref="C90:D90"/>
    <mergeCell ref="C91:D91"/>
    <mergeCell ref="C92:D92"/>
  </mergeCells>
  <printOptions horizontalCentered="1" verticalCentered="1"/>
  <pageMargins left="0.25" right="0.25" top="1.20625" bottom="0.75" header="0.3" footer="0.3"/>
  <pageSetup scale="76" fitToHeight="0" orientation="portrait" r:id="rId1"/>
  <headerFooter>
    <oddHeader xml:space="preserve">&amp;L&amp;G&amp;C
*Instructions: Fields in light blue are editable and all other fields will automatically tabulate.&amp;R&amp;"-,Bold"&amp;16COURSE PLANNING WORKSHEET (JD EVENING)
</oddHeader>
  </headerFooter>
  <rowBreaks count="3" manualBreakCount="3">
    <brk id="58" max="16383" man="1"/>
    <brk id="116" max="16383" man="1"/>
    <brk id="174" max="16383" man="1"/>
  </rowBreak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Sheet2!$C$1:$C$2</xm:f>
          </x14:formula1>
          <xm:sqref>J32:J35 I36 I52 J46:J51 I80 J74:J79 J90:J93 I94 I110 J104:J109 I138 J132:J137 J62:J63 I64 J120:J121 I122 J148:J151 I152 I168 J162:J167 I196 J190:J195 J178:J179 I180</xm:sqref>
        </x14:dataValidation>
        <x14:dataValidation type="list" allowBlank="1" showInputMessage="1" showErrorMessage="1" xr:uid="{00000000-0002-0000-0000-000001000000}">
          <x14:formula1>
            <xm:f>Sheet2!$A$1:$A$2</xm:f>
          </x14:formula1>
          <xm:sqref>I32:I35 J36:K36 K32:K35 J52:K52 K46:K51 I46:I51 J80:K80 K74:K79 I74:I79 I90:I93 J94:K94 K90:K93 J110:K110 K104:K109 I104:I109 J138:K138 K132:K137 I132:I137 I62:I63 J64:K64 K62:K63 I120:I121 J122:K122 K120:K121 I148:I151 J152:K152 K148:K151 J168:K168 K162:K167 I162:I167 J196:K196 K190:K195 I190:I195 I178:I179 J180:K180 K178:K179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
  <sheetViews>
    <sheetView workbookViewId="0">
      <selection activeCell="D12" sqref="D12"/>
    </sheetView>
  </sheetViews>
  <sheetFormatPr defaultRowHeight="15" x14ac:dyDescent="0.25"/>
  <sheetData>
    <row r="1" spans="1:3" x14ac:dyDescent="0.25">
      <c r="A1" t="s">
        <v>10</v>
      </c>
      <c r="C1" t="s">
        <v>13</v>
      </c>
    </row>
    <row r="2" spans="1:3" x14ac:dyDescent="0.25">
      <c r="A2" t="s">
        <v>11</v>
      </c>
      <c r="C2" t="s">
        <v>7</v>
      </c>
    </row>
  </sheetData>
  <sheetProtection algorithmName="SHA-512" hashValue="xjvTtMNjVWXU5LcuNp78k0Abbkb58yW/rIw85PdJU7DE/Ct9TERajrWbV+AEE7sSx1YBM0e2QYqekRKUCiQT1A==" saltValue="t3jvLYKesv0Bpz8dA5NL7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C75A10356D97468875CF7164C9D535" ma:contentTypeVersion="17" ma:contentTypeDescription="Create a new document." ma:contentTypeScope="" ma:versionID="d671004e25562e663934cdb182660798">
  <xsd:schema xmlns:xsd="http://www.w3.org/2001/XMLSchema" xmlns:xs="http://www.w3.org/2001/XMLSchema" xmlns:p="http://schemas.microsoft.com/office/2006/metadata/properties" xmlns:ns3="9799e258-d20a-4cf1-b090-fde6a9742410" xmlns:ns4="85ac483e-b717-48ea-a6c4-f76c9af790ba" targetNamespace="http://schemas.microsoft.com/office/2006/metadata/properties" ma:root="true" ma:fieldsID="56595598937f1961d5f4225405ac10d5" ns3:_="" ns4:_="">
    <xsd:import namespace="9799e258-d20a-4cf1-b090-fde6a9742410"/>
    <xsd:import namespace="85ac483e-b717-48ea-a6c4-f76c9af790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9e258-d20a-4cf1-b090-fde6a97424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ac483e-b717-48ea-a6c4-f76c9af790b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799e258-d20a-4cf1-b090-fde6a9742410" xsi:nil="true"/>
  </documentManagement>
</p:properties>
</file>

<file path=customXml/itemProps1.xml><?xml version="1.0" encoding="utf-8"?>
<ds:datastoreItem xmlns:ds="http://schemas.openxmlformats.org/officeDocument/2006/customXml" ds:itemID="{F6674553-3E2F-4FD7-B72E-1766BCC88E44}">
  <ds:schemaRefs>
    <ds:schemaRef ds:uri="http://schemas.microsoft.com/sharepoint/v3/contenttype/forms"/>
  </ds:schemaRefs>
</ds:datastoreItem>
</file>

<file path=customXml/itemProps2.xml><?xml version="1.0" encoding="utf-8"?>
<ds:datastoreItem xmlns:ds="http://schemas.openxmlformats.org/officeDocument/2006/customXml" ds:itemID="{A3800C14-182D-4E02-83F4-7BBDAB221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9e258-d20a-4cf1-b090-fde6a9742410"/>
    <ds:schemaRef ds:uri="85ac483e-b717-48ea-a6c4-f76c9af790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F228CC-49E1-42FE-BF04-A818B252280F}">
  <ds:schemaRef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85ac483e-b717-48ea-a6c4-f76c9af790ba"/>
    <ds:schemaRef ds:uri="http://schemas.microsoft.com/office/infopath/2007/PartnerControls"/>
    <ds:schemaRef ds:uri="http://schemas.openxmlformats.org/package/2006/metadata/core-properties"/>
    <ds:schemaRef ds:uri="9799e258-d20a-4cf1-b090-fde6a974241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LMU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Melchor, Justin</dc:creator>
  <cp:lastModifiedBy>Melchor, Justin</cp:lastModifiedBy>
  <cp:lastPrinted>2024-06-14T01:36:37Z</cp:lastPrinted>
  <dcterms:created xsi:type="dcterms:W3CDTF">2023-12-06T04:29:00Z</dcterms:created>
  <dcterms:modified xsi:type="dcterms:W3CDTF">2024-06-17T23:36:53Z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0x01010071C75A10356D97468875CF7164C9D535</vt:lpwstr>
  </property>
</Properties>
</file>